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activeTab="13"/>
  </bookViews>
  <sheets>
    <sheet name="01收入决算" sheetId="1" r:id="rId1"/>
    <sheet name="02一般支出决算" sheetId="2" r:id="rId2"/>
    <sheet name="03一般功能分类" sheetId="3" r:id="rId3"/>
    <sheet name="04市本级收支总表" sheetId="4" r:id="rId4"/>
    <sheet name="05一般公共预算基本支出" sheetId="5" r:id="rId5"/>
    <sheet name="06市本级政府性基金收入" sheetId="6" r:id="rId6"/>
    <sheet name="07市本级政府性基金支出" sheetId="7" r:id="rId7"/>
    <sheet name="08省本级政府性基金收支总表" sheetId="8" r:id="rId8"/>
    <sheet name="09市本级国有资本经营收入" sheetId="9" r:id="rId9"/>
    <sheet name="10市本级国有资本经营支出" sheetId="10" r:id="rId10"/>
    <sheet name="11市本级国有资本经营收支" sheetId="11" r:id="rId11"/>
    <sheet name="12市本级一般债务" sheetId="12" r:id="rId12"/>
    <sheet name="13市本级专项债务" sheetId="13" r:id="rId13"/>
    <sheet name="14市本级“三公”经费支出" sheetId="14" r:id="rId14"/>
  </sheets>
  <definedNames>
    <definedName name="_xlnm._FilterDatabase" localSheetId="2" hidden="1">'03一般功能分类'!$A$3:$D$1391</definedName>
    <definedName name="_xlnm.Print_Titles" localSheetId="2">'03一般功能分类'!$1:$3</definedName>
    <definedName name="_xlnm.Print_Titles" localSheetId="3">'04市本级收支总表'!$1:$4</definedName>
    <definedName name="_xlnm.Print_Titles" localSheetId="4">'05一般公共预算基本支出'!$1:$3</definedName>
    <definedName name="_xlnm.Print_Titles" localSheetId="6">'07市本级政府性基金支出'!$1:$3</definedName>
  </definedNames>
  <calcPr calcId="144525"/>
</workbook>
</file>

<file path=xl/sharedStrings.xml><?xml version="1.0" encoding="utf-8"?>
<sst xmlns="http://schemas.openxmlformats.org/spreadsheetml/2006/main" count="1471">
  <si>
    <t>2.1  2016年双鸭山市本级一般公共预算
收入决算表</t>
  </si>
  <si>
    <t>单位：万元</t>
  </si>
  <si>
    <t>预算科目</t>
  </si>
  <si>
    <t>预算数</t>
  </si>
  <si>
    <t>调整预算数</t>
  </si>
  <si>
    <t>决算数</t>
  </si>
  <si>
    <t>完成调整
预算数的%</t>
  </si>
  <si>
    <t>比上年
（同比）+-%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</si>
  <si>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</si>
  <si>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</si>
  <si>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</si>
  <si>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</si>
  <si>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</si>
  <si>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</si>
  <si>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</si>
  <si>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</si>
  <si>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</si>
  <si>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</si>
  <si>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</si>
  <si>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</si>
  <si>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</si>
  <si>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</si>
  <si>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</si>
  <si>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</si>
  <si>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</si>
  <si>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</si>
  <si>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</si>
  <si>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</si>
  <si>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</si>
  <si>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</si>
  <si>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</si>
  <si>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</si>
  <si>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本 年 收 入 合 计</t>
  </si>
  <si>
    <t>2.2  2016年双鸭山市本级一般公共预算
支出决算表</t>
  </si>
  <si>
    <t>一、一般公共服务支出</t>
  </si>
  <si>
    <t>二、国防支出</t>
  </si>
  <si>
    <t>三、国防支出</t>
  </si>
  <si>
    <t>三、公共安全支出</t>
  </si>
  <si>
    <t>四、公共安全支出</t>
  </si>
  <si>
    <t>四、教育支出</t>
  </si>
  <si>
    <t>五、教育支出</t>
  </si>
  <si>
    <t>五、科学技术支出</t>
  </si>
  <si>
    <t>六、科学技术支出</t>
  </si>
  <si>
    <t>六、文化体育与传媒支出</t>
  </si>
  <si>
    <t>七、文化体育与传媒支出</t>
  </si>
  <si>
    <t>七、社会保障和就业支出</t>
  </si>
  <si>
    <t>八、社会保障和就业支出</t>
  </si>
  <si>
    <t>八、医疗卫生与计划生育支出</t>
  </si>
  <si>
    <t>九、医疗卫生与计划生育支出</t>
  </si>
  <si>
    <t>九、节能环保支出</t>
  </si>
  <si>
    <t>十、节能环保支出</t>
  </si>
  <si>
    <t>十、城乡社区支出</t>
  </si>
  <si>
    <t>十一、城乡社区支出</t>
  </si>
  <si>
    <t>十一、农林水支出</t>
  </si>
  <si>
    <t>十二、农林水支出</t>
  </si>
  <si>
    <t>十二、交通运输支出</t>
  </si>
  <si>
    <t>十三、交通运输支出</t>
  </si>
  <si>
    <t>十三、资源勘探信息等支出</t>
  </si>
  <si>
    <t>十四、资源勘探信息等支出</t>
  </si>
  <si>
    <t>十四、商业服务业等支出</t>
  </si>
  <si>
    <t>十五、商业服务业等支出</t>
  </si>
  <si>
    <t>十五、金融支出</t>
  </si>
  <si>
    <t>十六、金融支出</t>
  </si>
  <si>
    <t>十六、援助其他地区支出</t>
  </si>
  <si>
    <t>十七、援助其他地区支出</t>
  </si>
  <si>
    <t>十七、国土海洋气象等支出</t>
  </si>
  <si>
    <t>十八、国土海洋气象等支出</t>
  </si>
  <si>
    <t>十八、住房保障支出</t>
  </si>
  <si>
    <t>十九、住房保障支出</t>
  </si>
  <si>
    <t>十九、粮油物资储备支出</t>
  </si>
  <si>
    <t>二十、粮油物资储备支出</t>
  </si>
  <si>
    <t>二十、预备费</t>
  </si>
  <si>
    <t>二十一、预备费</t>
  </si>
  <si>
    <t>二十一、其他支出</t>
  </si>
  <si>
    <t>二十二、其他支出</t>
  </si>
  <si>
    <t>二十二、债务付息支出</t>
  </si>
  <si>
    <t>二十三、债务付息支出</t>
  </si>
  <si>
    <t>二十三、债务发行费用支出</t>
  </si>
  <si>
    <t>二十四、债务发行费用支出</t>
  </si>
  <si>
    <t>本 年 支 出 合 计</t>
  </si>
  <si>
    <t>2.3  2016年双鸭山市本级一般公共预算支出
功能分类决算表</t>
  </si>
  <si>
    <t>科目编码</t>
  </si>
  <si>
    <t>科目名称</t>
  </si>
  <si>
    <t>隐藏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</si>
  <si>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</si>
  <si>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</si>
  <si>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</si>
  <si>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</si>
  <si>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</si>
  <si>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</si>
  <si>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</si>
  <si>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</si>
  <si>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</si>
  <si>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</si>
  <si>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</si>
  <si>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</si>
  <si>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</si>
  <si>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</si>
  <si>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</si>
  <si>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</si>
  <si>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</si>
  <si>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</si>
  <si>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</si>
  <si>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</si>
  <si>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</si>
  <si>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</si>
  <si>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</si>
  <si>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</si>
  <si>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</si>
  <si>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</si>
  <si>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</si>
  <si>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</si>
  <si>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</si>
  <si>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</si>
  <si>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</si>
  <si>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</si>
  <si>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</si>
  <si>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</si>
  <si>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</si>
  <si>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</si>
  <si>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</si>
  <si>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</si>
  <si>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</si>
  <si>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</si>
  <si>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</si>
  <si>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</si>
  <si>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</si>
  <si>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</si>
  <si>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</si>
  <si>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</si>
  <si>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</si>
  <si>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</si>
  <si>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</si>
  <si>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</si>
  <si>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</si>
  <si>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</si>
  <si>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</si>
  <si>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</si>
  <si>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</si>
  <si>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</si>
  <si>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</si>
  <si>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</si>
  <si>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</si>
  <si>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</si>
  <si>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</si>
  <si>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</si>
  <si>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</si>
  <si>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</si>
  <si>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</si>
  <si>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</si>
  <si>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</si>
  <si>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</si>
  <si>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</si>
  <si>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</si>
  <si>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</si>
  <si>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</si>
  <si>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</si>
  <si>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</si>
  <si>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</si>
  <si>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</si>
  <si>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</si>
  <si>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</si>
  <si>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</si>
  <si>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</si>
  <si>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</si>
  <si>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</si>
  <si>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</si>
  <si>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</si>
  <si>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</si>
  <si>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</si>
  <si>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</si>
  <si>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</si>
  <si>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</si>
  <si>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</si>
  <si>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</si>
  <si>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</si>
  <si>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</si>
  <si>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</si>
  <si>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</si>
  <si>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</si>
  <si>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</si>
  <si>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</si>
  <si>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</si>
  <si>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</si>
  <si>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</si>
  <si>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</si>
  <si>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</si>
  <si>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</si>
  <si>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</si>
  <si>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</si>
  <si>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</si>
  <si>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</si>
  <si>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</si>
  <si>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</si>
  <si>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</si>
  <si>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</si>
  <si>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</si>
  <si>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</si>
  <si>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</si>
  <si>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</si>
  <si>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</si>
  <si>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</si>
  <si>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</si>
  <si>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</si>
  <si>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</si>
  <si>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</si>
  <si>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</si>
  <si>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</si>
  <si>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</si>
  <si>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</si>
  <si>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</si>
  <si>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</si>
  <si>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</si>
  <si>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</si>
  <si>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</si>
  <si>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</si>
  <si>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</si>
  <si>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</si>
  <si>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</si>
  <si>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</si>
  <si>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</si>
  <si>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</si>
  <si>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</si>
  <si>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</si>
  <si>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</si>
  <si>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</si>
  <si>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</si>
  <si>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</si>
  <si>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</si>
  <si>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</si>
  <si>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</si>
  <si>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</si>
  <si>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</si>
  <si>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</si>
  <si>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</si>
  <si>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</si>
  <si>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</si>
  <si>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</si>
  <si>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</si>
  <si>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</si>
  <si>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</si>
  <si>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</si>
  <si>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</si>
  <si>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</si>
  <si>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</si>
  <si>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</si>
  <si>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</si>
  <si>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</si>
  <si>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</si>
  <si>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</si>
  <si>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</si>
  <si>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</si>
  <si>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</si>
  <si>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</si>
  <si>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</si>
  <si>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</si>
  <si>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</si>
  <si>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</si>
  <si>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</si>
  <si>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</si>
  <si>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</si>
  <si>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</si>
  <si>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</si>
  <si>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</si>
  <si>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</si>
  <si>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</si>
  <si>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</si>
  <si>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</si>
  <si>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</si>
  <si>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</si>
  <si>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</si>
  <si>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</si>
  <si>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</si>
  <si>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</si>
  <si>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</si>
  <si>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</si>
  <si>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</si>
  <si>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</si>
  <si>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</si>
  <si>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</si>
  <si>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</si>
  <si>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</si>
  <si>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</si>
  <si>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</si>
  <si>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</si>
  <si>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</si>
  <si>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</si>
  <si>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</si>
  <si>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</si>
  <si>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</si>
  <si>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</si>
  <si>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</si>
  <si>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</si>
  <si>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</si>
  <si>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</si>
  <si>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</si>
  <si>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</si>
  <si>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</si>
  <si>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</si>
  <si>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</si>
  <si>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</si>
  <si>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</si>
  <si>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</si>
  <si>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</si>
  <si>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</si>
  <si>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</si>
  <si>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</si>
  <si>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</si>
  <si>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</si>
  <si>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</si>
  <si>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</si>
  <si>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</si>
  <si>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</si>
  <si>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</si>
  <si>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</si>
  <si>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</si>
  <si>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</si>
  <si>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</si>
  <si>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</si>
  <si>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</si>
  <si>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</si>
  <si>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</si>
  <si>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</si>
  <si>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</si>
  <si>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</si>
  <si>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</si>
  <si>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</si>
  <si>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</si>
  <si>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</si>
  <si>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</si>
  <si>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</si>
  <si>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</si>
  <si>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</si>
  <si>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</si>
  <si>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</si>
  <si>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</si>
  <si>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</si>
  <si>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</si>
  <si>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</si>
  <si>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</si>
  <si>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</si>
  <si>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</si>
  <si>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</si>
  <si>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</si>
  <si>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</si>
  <si>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</si>
  <si>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</si>
  <si>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</si>
  <si>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</si>
  <si>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</si>
  <si>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</si>
  <si>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</si>
  <si>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</si>
  <si>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</si>
  <si>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</si>
  <si>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</si>
  <si>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</si>
  <si>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</si>
  <si>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</si>
  <si>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</si>
  <si>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</si>
  <si>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</si>
  <si>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</si>
  <si>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</si>
  <si>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</si>
  <si>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</si>
  <si>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</si>
  <si>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</si>
  <si>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</si>
  <si>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</si>
  <si>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</si>
  <si>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</si>
  <si>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</si>
  <si>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</si>
  <si>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</si>
  <si>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</si>
  <si>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</si>
  <si>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</si>
  <si>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</si>
  <si>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</si>
  <si>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</si>
  <si>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</si>
  <si>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</si>
  <si>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</si>
  <si>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</si>
  <si>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</si>
  <si>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</si>
  <si>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</si>
  <si>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</si>
  <si>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</si>
  <si>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</si>
  <si>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</si>
  <si>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</si>
  <si>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</si>
  <si>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</si>
  <si>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</si>
  <si>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</si>
  <si>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</si>
  <si>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</si>
  <si>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</si>
  <si>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</si>
  <si>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</si>
  <si>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</si>
  <si>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</si>
  <si>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</si>
  <si>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</si>
  <si>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</si>
  <si>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</si>
  <si>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</si>
  <si>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</si>
  <si>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</si>
  <si>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</si>
  <si>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</si>
  <si>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</si>
  <si>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</si>
  <si>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</si>
  <si>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</si>
  <si>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</si>
  <si>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</si>
  <si>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</si>
  <si>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</si>
  <si>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</si>
  <si>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</si>
  <si>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</si>
  <si>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</si>
  <si>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</si>
  <si>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</si>
  <si>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</si>
  <si>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</si>
  <si>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</si>
  <si>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</si>
  <si>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</si>
  <si>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</si>
  <si>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</si>
  <si>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</si>
  <si>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</si>
  <si>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</si>
  <si>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</si>
  <si>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</si>
  <si>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</si>
  <si>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</si>
  <si>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</si>
  <si>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</si>
  <si>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</si>
  <si>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</si>
  <si>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</si>
  <si>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</si>
  <si>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</si>
  <si>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</si>
  <si>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</si>
  <si>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</si>
  <si>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</si>
  <si>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</si>
  <si>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</si>
  <si>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</si>
  <si>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</si>
  <si>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</si>
  <si>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</si>
  <si>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</si>
  <si>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</si>
  <si>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</si>
  <si>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</si>
  <si>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</si>
  <si>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</si>
  <si>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</si>
  <si>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</si>
  <si>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</si>
  <si>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</si>
  <si>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</si>
  <si>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</si>
  <si>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</si>
  <si>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</si>
  <si>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</si>
  <si>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</si>
  <si>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</si>
  <si>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</si>
  <si>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</si>
  <si>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</si>
  <si>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</si>
  <si>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</si>
  <si>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</si>
  <si>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</si>
  <si>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</si>
  <si>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</si>
  <si>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</si>
  <si>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</si>
  <si>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</si>
  <si>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</si>
  <si>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</si>
  <si>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</si>
  <si>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</si>
  <si>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</si>
  <si>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</si>
  <si>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</si>
  <si>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</si>
  <si>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</si>
  <si>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</si>
  <si>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</si>
  <si>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</si>
  <si>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</si>
  <si>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</si>
  <si>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</si>
  <si>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</si>
  <si>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</si>
  <si>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</si>
  <si>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</si>
  <si>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</si>
  <si>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</si>
  <si>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</si>
  <si>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</si>
  <si>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</si>
  <si>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</si>
  <si>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</si>
  <si>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</si>
  <si>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</si>
  <si>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</si>
  <si>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</si>
  <si>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</si>
  <si>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</si>
  <si>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</si>
  <si>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</si>
  <si>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</si>
  <si>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</si>
  <si>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</si>
  <si>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</si>
  <si>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</si>
  <si>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</si>
  <si>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</si>
  <si>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</si>
  <si>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</si>
  <si>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</si>
  <si>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</si>
  <si>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</si>
  <si>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</si>
  <si>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</si>
  <si>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</si>
  <si>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</si>
  <si>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</si>
  <si>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</si>
  <si>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</si>
  <si>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</si>
  <si>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</si>
  <si>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</si>
  <si>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</si>
  <si>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</si>
  <si>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</si>
  <si>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</si>
  <si>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</si>
  <si>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</si>
  <si>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</si>
  <si>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</si>
  <si>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</si>
  <si>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</si>
  <si>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</si>
  <si>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</si>
  <si>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</si>
  <si>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</si>
  <si>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</si>
  <si>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</si>
  <si>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</si>
  <si>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</si>
  <si>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</si>
  <si>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</si>
  <si>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</si>
  <si>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</si>
  <si>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</si>
  <si>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</si>
  <si>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</si>
  <si>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</si>
  <si>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</si>
  <si>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</si>
  <si>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</si>
  <si>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</si>
  <si>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</si>
  <si>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</si>
  <si>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</si>
  <si>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</si>
  <si>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</si>
  <si>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</si>
  <si>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</si>
  <si>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</si>
  <si>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</si>
  <si>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</si>
  <si>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</si>
  <si>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</si>
  <si>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</si>
  <si>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</si>
  <si>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</si>
  <si>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</si>
  <si>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</si>
  <si>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</si>
  <si>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</si>
  <si>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</si>
  <si>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</si>
  <si>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</si>
  <si>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</si>
  <si>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</si>
  <si>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</si>
  <si>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</si>
  <si>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</si>
  <si>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</si>
  <si>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</si>
  <si>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</si>
  <si>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</si>
  <si>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</si>
  <si>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</si>
  <si>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</si>
  <si>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</si>
  <si>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</si>
  <si>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</si>
  <si>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</si>
  <si>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</si>
  <si>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</si>
  <si>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</si>
  <si>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</si>
  <si>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</si>
  <si>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</si>
  <si>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</si>
  <si>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</si>
  <si>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</si>
  <si>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</si>
  <si>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</si>
  <si>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</si>
  <si>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</si>
  <si>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</si>
  <si>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</si>
  <si>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</si>
  <si>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</si>
  <si>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</si>
  <si>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</si>
  <si>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</si>
  <si>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</si>
  <si>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</si>
  <si>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</si>
  <si>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</si>
  <si>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</si>
  <si>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</si>
  <si>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</si>
  <si>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</si>
  <si>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</si>
  <si>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</si>
  <si>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</si>
  <si>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</si>
  <si>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</si>
  <si>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</si>
  <si>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</si>
  <si>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</si>
  <si>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</si>
  <si>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</si>
  <si>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</si>
  <si>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</si>
  <si>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</si>
  <si>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</si>
  <si>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</si>
  <si>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</si>
  <si>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</si>
  <si>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</si>
  <si>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</si>
  <si>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</si>
  <si>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</si>
  <si>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</si>
  <si>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</si>
  <si>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</si>
  <si>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</si>
  <si>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</si>
  <si>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</si>
  <si>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</si>
  <si>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</si>
  <si>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</si>
  <si>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</si>
  <si>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</si>
  <si>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</si>
  <si>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</si>
  <si>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</si>
  <si>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</si>
  <si>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</si>
  <si>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</si>
  <si>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</si>
  <si>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</si>
  <si>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</si>
  <si>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</si>
  <si>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</si>
  <si>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</si>
  <si>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</si>
  <si>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</si>
  <si>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</si>
  <si>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</si>
  <si>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</si>
  <si>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</si>
  <si>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</si>
  <si>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</si>
  <si>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</si>
  <si>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</si>
  <si>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</si>
  <si>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</si>
  <si>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</si>
  <si>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</si>
  <si>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</si>
  <si>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</si>
  <si>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</si>
  <si>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</si>
  <si>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</si>
  <si>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</si>
  <si>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</si>
  <si>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</si>
  <si>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</si>
  <si>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</si>
  <si>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</si>
  <si>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</si>
  <si>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</si>
  <si>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</si>
  <si>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</si>
  <si>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</si>
  <si>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</si>
  <si>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</si>
  <si>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</si>
  <si>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</si>
  <si>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</si>
  <si>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</si>
  <si>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</si>
  <si>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</si>
  <si>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</si>
  <si>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</si>
  <si>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</si>
  <si>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</si>
  <si>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</si>
  <si>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</si>
  <si>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</si>
  <si>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</si>
  <si>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</si>
  <si>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</si>
  <si>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</si>
  <si>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</si>
  <si>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</si>
  <si>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</si>
  <si>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</si>
  <si>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</si>
  <si>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</si>
  <si>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</si>
  <si>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</si>
  <si>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</si>
  <si>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</si>
  <si>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</si>
  <si>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</si>
  <si>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</si>
  <si>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</si>
  <si>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</si>
  <si>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</si>
  <si>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</si>
  <si>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</si>
  <si>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</si>
  <si>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</si>
  <si>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</si>
  <si>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</si>
  <si>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</si>
  <si>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</si>
  <si>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</si>
  <si>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</si>
  <si>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</si>
  <si>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</si>
  <si>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</si>
  <si>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</si>
  <si>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</si>
  <si>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</si>
  <si>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</si>
  <si>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</si>
  <si>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</si>
  <si>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</si>
  <si>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</si>
  <si>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</si>
  <si>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</si>
  <si>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</si>
  <si>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</si>
  <si>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</si>
  <si>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</si>
  <si>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</si>
  <si>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</si>
  <si>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</si>
  <si>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</si>
  <si>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</si>
  <si>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</si>
  <si>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</si>
  <si>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</si>
  <si>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</si>
  <si>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</si>
  <si>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</si>
  <si>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</si>
  <si>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</si>
  <si>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</si>
  <si>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</si>
  <si>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</si>
  <si>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</si>
  <si>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</si>
  <si>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</si>
  <si>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</si>
  <si>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</si>
  <si>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</si>
  <si>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</si>
  <si>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</si>
  <si>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</si>
  <si>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</si>
  <si>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</si>
  <si>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</si>
  <si>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</si>
  <si>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</si>
  <si>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</si>
  <si>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</si>
  <si>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</si>
  <si>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</si>
  <si>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</si>
  <si>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</si>
  <si>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</si>
  <si>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</si>
  <si>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</si>
  <si>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</si>
  <si>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</si>
  <si>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</si>
  <si>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</si>
  <si>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</si>
  <si>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</si>
  <si>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</si>
  <si>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</si>
  <si>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</si>
  <si>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</si>
  <si>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</si>
  <si>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</si>
  <si>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</si>
  <si>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</si>
  <si>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</si>
  <si>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</si>
  <si>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</si>
  <si>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</si>
  <si>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</si>
  <si>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</si>
  <si>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</si>
  <si>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</si>
  <si>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</si>
  <si>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</si>
  <si>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</si>
  <si>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</si>
  <si>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</si>
  <si>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</si>
  <si>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</si>
  <si>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</si>
  <si>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</si>
  <si>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</si>
  <si>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</si>
  <si>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</si>
  <si>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</si>
  <si>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</si>
  <si>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</si>
  <si>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</si>
  <si>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</si>
  <si>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</si>
  <si>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</si>
  <si>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</si>
  <si>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</si>
  <si>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</si>
  <si>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</si>
  <si>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</si>
  <si>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</si>
  <si>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</si>
  <si>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</si>
  <si>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</si>
  <si>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</si>
  <si>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</si>
  <si>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</si>
  <si>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</si>
  <si>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</si>
  <si>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</si>
  <si>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</si>
  <si>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</si>
  <si>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</si>
  <si>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</si>
  <si>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</si>
  <si>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</si>
  <si>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</si>
  <si>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</si>
  <si>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</si>
  <si>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</si>
  <si>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</si>
  <si>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</si>
  <si>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</si>
  <si>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</si>
  <si>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</si>
  <si>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</si>
  <si>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</si>
  <si>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</si>
  <si>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</si>
  <si>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</si>
  <si>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</si>
  <si>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</si>
  <si>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</si>
  <si>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</si>
  <si>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</si>
  <si>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</si>
  <si>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</si>
  <si>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</si>
  <si>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</si>
  <si>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</si>
  <si>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</si>
  <si>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</si>
  <si>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</si>
  <si>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</si>
  <si>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</si>
  <si>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</si>
  <si>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</si>
  <si>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</si>
  <si>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</si>
  <si>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</si>
  <si>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</si>
  <si>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</si>
  <si>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</si>
  <si>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</si>
  <si>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</si>
  <si>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</si>
  <si>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</si>
  <si>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</si>
  <si>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</si>
  <si>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</si>
  <si>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</si>
  <si>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</si>
  <si>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</si>
  <si>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</si>
  <si>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</si>
  <si>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</si>
  <si>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</si>
  <si>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</si>
  <si>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</si>
  <si>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</si>
  <si>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</si>
  <si>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</si>
  <si>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</si>
  <si>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</si>
  <si>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</si>
  <si>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</si>
  <si>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</si>
  <si>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</si>
  <si>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</si>
  <si>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</si>
  <si>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</si>
  <si>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</si>
  <si>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</si>
  <si>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</si>
  <si>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</si>
  <si>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</si>
  <si>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</si>
  <si>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</si>
  <si>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</si>
  <si>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</si>
  <si>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</si>
  <si>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</si>
  <si>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</si>
  <si>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</si>
  <si>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</si>
  <si>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</si>
  <si>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</si>
  <si>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</si>
  <si>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</si>
  <si>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</si>
  <si>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</si>
  <si>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</si>
  <si>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</si>
  <si>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</si>
  <si>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</si>
  <si>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</si>
  <si>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</si>
  <si>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</si>
  <si>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</si>
  <si>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</si>
  <si>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</si>
  <si>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</si>
  <si>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</si>
  <si>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</si>
  <si>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</si>
  <si>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</si>
  <si>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</si>
  <si>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</si>
  <si>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</si>
  <si>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</si>
  <si>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</si>
  <si>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</si>
  <si>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</si>
  <si>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</si>
  <si>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</si>
  <si>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</si>
  <si>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</si>
  <si>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</si>
  <si>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</si>
  <si>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</si>
  <si>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</si>
  <si>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</si>
  <si>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</si>
  <si>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</si>
  <si>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</si>
  <si>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</si>
  <si>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</si>
  <si>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</si>
  <si>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</si>
  <si>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</si>
  <si>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</si>
  <si>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</si>
  <si>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</si>
  <si>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</si>
  <si>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</si>
  <si>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</si>
  <si>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</si>
  <si>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</si>
  <si>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</si>
  <si>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</si>
  <si>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</si>
  <si>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</si>
  <si>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</si>
  <si>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</si>
  <si>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</si>
  <si>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</si>
  <si>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</si>
  <si>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</si>
  <si>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</si>
  <si>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</si>
  <si>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</si>
  <si>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</si>
  <si>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</si>
  <si>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</si>
  <si>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</si>
  <si>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</si>
  <si>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</si>
  <si>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</si>
  <si>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</si>
  <si>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</si>
  <si>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</si>
  <si>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</si>
  <si>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</si>
  <si>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</si>
  <si>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</si>
  <si>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</si>
  <si>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</si>
  <si>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</si>
  <si>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</si>
  <si>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</si>
  <si>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</si>
  <si>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</si>
  <si>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</si>
  <si>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</si>
  <si>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</si>
  <si>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</si>
  <si>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</si>
  <si>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</si>
  <si>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</si>
  <si>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</si>
  <si>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</si>
  <si>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</si>
  <si>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</si>
  <si>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</si>
  <si>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</si>
  <si>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</si>
  <si>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</si>
  <si>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</si>
  <si>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</si>
  <si>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</si>
  <si>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</si>
  <si>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</si>
  <si>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</si>
  <si>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</si>
  <si>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</si>
  <si>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</si>
  <si>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</si>
  <si>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</si>
  <si>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</si>
  <si>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</si>
  <si>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</si>
  <si>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</si>
  <si>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</si>
  <si>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</si>
  <si>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</si>
  <si>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</si>
  <si>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</si>
  <si>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</si>
  <si>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</si>
  <si>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</si>
  <si>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</si>
  <si>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</si>
  <si>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</si>
  <si>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</si>
  <si>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</si>
  <si>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</si>
  <si>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</si>
  <si>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</si>
  <si>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</si>
  <si>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</si>
  <si>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</si>
  <si>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</si>
  <si>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</si>
  <si>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</si>
  <si>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</si>
  <si>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</si>
  <si>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</si>
  <si>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</si>
  <si>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</si>
  <si>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</si>
  <si>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</si>
  <si>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</si>
  <si>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</si>
  <si>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</si>
  <si>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</si>
  <si>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</si>
  <si>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</si>
  <si>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</si>
  <si>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</si>
  <si>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</si>
  <si>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</si>
  <si>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</si>
  <si>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</si>
  <si>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</si>
  <si>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</si>
  <si>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</si>
  <si>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</si>
  <si>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</si>
  <si>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</si>
  <si>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</si>
  <si>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</si>
  <si>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</si>
  <si>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</si>
  <si>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</si>
  <si>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</si>
  <si>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</si>
  <si>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</si>
  <si>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</si>
  <si>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</si>
  <si>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</si>
  <si>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</si>
  <si>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</si>
  <si>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</si>
  <si>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</si>
  <si>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</si>
  <si>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</si>
  <si>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</si>
  <si>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</si>
  <si>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</si>
  <si>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</si>
  <si>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</si>
  <si>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</si>
  <si>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</si>
  <si>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</si>
  <si>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</si>
  <si>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</si>
  <si>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</si>
  <si>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</si>
  <si>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</si>
  <si>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</si>
  <si>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</si>
  <si>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</si>
  <si>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</si>
  <si>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</si>
  <si>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</si>
  <si>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</si>
  <si>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</si>
  <si>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</si>
  <si>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</si>
  <si>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</si>
  <si>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</si>
  <si>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</si>
  <si>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</si>
  <si>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</si>
  <si>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</si>
  <si>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</si>
  <si>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</si>
  <si>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</si>
  <si>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</si>
  <si>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</si>
  <si>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</si>
  <si>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</si>
  <si>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</si>
  <si>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</si>
  <si>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</si>
  <si>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2.4 2016年双鸭山市本级一般公共预算收支总表</t>
  </si>
  <si>
    <t>一般公共预算收入</t>
  </si>
  <si>
    <r>
      <rPr>
        <b/>
        <sz val="10"/>
        <color indexed="8"/>
        <rFont val="宋体"/>
        <charset val="134"/>
      </rPr>
      <t>上级补助收入</t>
    </r>
  </si>
  <si>
    <r>
      <rPr>
        <b/>
        <sz val="10"/>
        <color indexed="8"/>
        <rFont val="宋体"/>
        <charset val="134"/>
      </rPr>
      <t>补助下级支出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</si>
  <si>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返还性收入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</si>
  <si>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返还性支出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</si>
  <si>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增值税和消费税税收返还收入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</si>
  <si>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增值税和消费税税收返还支出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</si>
  <si>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所得税基数返还收入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</si>
  <si>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所得税基数返还支出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</si>
  <si>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成品油价格和税费改革税收返还收入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</si>
  <si>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成品油价格和税费改革税收返还支出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</si>
  <si>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其他税收返还收入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</si>
  <si>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其他税收返还支出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</si>
  <si>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一般性转移支付收入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</si>
  <si>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一般性转移支付支出</t>
    </r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</si>
  <si>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</si>
  <si>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</si>
  <si>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</si>
  <si>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</si>
  <si>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</si>
  <si>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</si>
  <si>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</si>
  <si>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县级基本财力保障机制奖补资金支出</t>
    </r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</si>
  <si>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</si>
  <si>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</si>
  <si>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</si>
  <si>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</si>
  <si>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成品油税费改革转移支付补助收入</t>
    </r>
  </si>
  <si>
    <r>
      <rPr>
        <sz val="10"/>
        <color indexed="8"/>
        <rFont val="Times New Roman"/>
        <charset val="134"/>
      </rPr>
      <t xml:space="preserve">   </t>
    </r>
    <r>
      <rPr>
        <sz val="10"/>
        <color indexed="8"/>
        <rFont val="宋体"/>
        <charset val="134"/>
      </rPr>
      <t>成品油税费改革转移支付补助支出</t>
    </r>
  </si>
  <si>
    <t xml:space="preserve">    基层公检法司转移支付收入</t>
  </si>
  <si>
    <t xml:space="preserve">    基层公检法司转移支付支出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</si>
  <si>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城乡义务教育等转移支付收入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</si>
  <si>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城乡义务教育等转移支付支出</t>
    </r>
  </si>
  <si>
    <t xml:space="preserve">    基本养老保险和低保等转移支付收入</t>
  </si>
  <si>
    <t xml:space="preserve">    基本养老保险和低保等转移支付支出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</si>
  <si>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城乡居民医疗保险转移支付收入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</si>
  <si>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城乡居民医疗保险转移支付支出</t>
    </r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</si>
  <si>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</si>
  <si>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</si>
  <si>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</si>
  <si>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</si>
  <si>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</si>
  <si>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</si>
  <si>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</si>
  <si>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</si>
  <si>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</si>
  <si>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</si>
  <si>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专项转移支付收入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</si>
  <si>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专项转移支付支出</t>
    </r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</si>
  <si>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</si>
  <si>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</si>
  <si>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</si>
  <si>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</si>
  <si>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</si>
  <si>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</si>
  <si>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</si>
  <si>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</si>
  <si>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</si>
  <si>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</si>
  <si>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</si>
  <si>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</si>
  <si>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</si>
  <si>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</si>
  <si>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</si>
  <si>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</si>
  <si>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</si>
  <si>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</si>
  <si>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</si>
  <si>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</si>
  <si>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r>
      <rPr>
        <b/>
        <sz val="10"/>
        <color indexed="8"/>
        <rFont val="宋体"/>
        <charset val="134"/>
      </rPr>
      <t>下级上解收入</t>
    </r>
  </si>
  <si>
    <r>
      <rPr>
        <b/>
        <sz val="10"/>
        <color indexed="8"/>
        <rFont val="宋体"/>
        <charset val="134"/>
      </rPr>
      <t>上解上级支出</t>
    </r>
  </si>
  <si>
    <r>
      <rPr>
        <b/>
        <sz val="10"/>
        <color indexed="8"/>
        <rFont val="宋体"/>
        <charset val="134"/>
      </rPr>
      <t>接受其他地区援助收入</t>
    </r>
  </si>
  <si>
    <r>
      <rPr>
        <b/>
        <sz val="10"/>
        <color indexed="8"/>
        <rFont val="宋体"/>
        <charset val="134"/>
      </rPr>
      <t>援助其他地区支出</t>
    </r>
  </si>
  <si>
    <t>债务收入</t>
  </si>
  <si>
    <t>债务还本支出</t>
  </si>
  <si>
    <t>债务转贷收入</t>
  </si>
  <si>
    <t>债务转贷支出</t>
  </si>
  <si>
    <t>国债转贷收入</t>
  </si>
  <si>
    <t>国债转贷资金结余</t>
  </si>
  <si>
    <t>国债转贷资金上年结余</t>
  </si>
  <si>
    <t>拨付国债转贷资金数</t>
  </si>
  <si>
    <t>国债转贷转补助数</t>
  </si>
  <si>
    <t>待偿债置换一般债券结余</t>
  </si>
  <si>
    <t>待偿债置换一般债券上年结余</t>
  </si>
  <si>
    <t>增设预算周转金</t>
  </si>
  <si>
    <t>上年结余</t>
  </si>
  <si>
    <t>安排预算稳定调节基金</t>
  </si>
  <si>
    <t>调入预算稳定调节基金</t>
  </si>
  <si>
    <r>
      <rPr>
        <b/>
        <sz val="10"/>
        <color indexed="8"/>
        <rFont val="宋体"/>
        <charset val="134"/>
      </rPr>
      <t>调出资金</t>
    </r>
  </si>
  <si>
    <r>
      <rPr>
        <b/>
        <sz val="10"/>
        <color indexed="8"/>
        <rFont val="宋体"/>
        <charset val="134"/>
      </rPr>
      <t>调入资金</t>
    </r>
    <r>
      <rPr>
        <b/>
        <sz val="10"/>
        <color indexed="8"/>
        <rFont val="Times New Roman"/>
        <charset val="134"/>
      </rPr>
      <t xml:space="preserve">   </t>
    </r>
  </si>
  <si>
    <t>年终结余</t>
  </si>
  <si>
    <t>减:结转下年的支出</t>
  </si>
  <si>
    <t>净结余</t>
  </si>
  <si>
    <r>
      <rPr>
        <b/>
        <sz val="10"/>
        <color indexed="8"/>
        <rFont val="宋体"/>
        <charset val="134"/>
      </rPr>
      <t>收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入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</si>
  <si>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r>
      <rPr>
        <b/>
        <sz val="10"/>
        <color indexed="8"/>
        <rFont val="宋体"/>
        <charset val="134"/>
      </rPr>
      <t>支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出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</si>
  <si>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2.5  2016年双鸭山市本级一般公共预算
基本支出决算表</t>
  </si>
  <si>
    <t>项       目</t>
  </si>
  <si>
    <t>一般公共预算基本支出合计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</si>
  <si>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</si>
  <si>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</si>
  <si>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</si>
  <si>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</si>
  <si>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</si>
  <si>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</si>
  <si>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</si>
  <si>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</si>
  <si>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</si>
  <si>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</si>
  <si>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</si>
  <si>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</si>
  <si>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</si>
  <si>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</si>
  <si>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</si>
  <si>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</si>
  <si>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</si>
  <si>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</si>
  <si>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</si>
  <si>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</si>
  <si>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</si>
  <si>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</si>
  <si>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</si>
  <si>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</si>
  <si>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</si>
  <si>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</si>
  <si>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</si>
  <si>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</si>
  <si>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</si>
  <si>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</si>
  <si>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</si>
  <si>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</si>
  <si>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</si>
  <si>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</si>
  <si>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</si>
  <si>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</si>
  <si>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</si>
  <si>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</si>
  <si>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</si>
  <si>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</si>
  <si>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</si>
  <si>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</si>
  <si>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</si>
  <si>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</si>
  <si>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</si>
  <si>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</si>
  <si>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</si>
  <si>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</si>
  <si>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</si>
  <si>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</si>
  <si>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</si>
  <si>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</si>
  <si>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</si>
  <si>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其他对个人和家庭的补助支出</t>
  </si>
  <si>
    <t>其他资本性支出</t>
  </si>
  <si>
    <t>办公设备购置</t>
  </si>
  <si>
    <t>专用设备购置</t>
  </si>
  <si>
    <t>信息网络及软件购置更新</t>
  </si>
  <si>
    <t>公务用车购置</t>
  </si>
  <si>
    <t>2.6 2016年双鸭山市本级政府性基金收入决算表</t>
  </si>
  <si>
    <t>项          目</t>
  </si>
  <si>
    <t>为预算％</t>
  </si>
  <si>
    <t>合计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</si>
  <si>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</si>
  <si>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</si>
  <si>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</si>
  <si>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</si>
  <si>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</si>
  <si>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</si>
  <si>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</si>
  <si>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</si>
  <si>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</si>
  <si>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</si>
  <si>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</si>
  <si>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</si>
  <si>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</si>
  <si>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</si>
  <si>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</si>
  <si>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</si>
  <si>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</si>
  <si>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</si>
  <si>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</si>
  <si>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</si>
  <si>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</si>
  <si>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</si>
  <si>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2.7  2016年双鸭山市本级政府性基金
支出决算表</t>
  </si>
  <si>
    <t>项目</t>
  </si>
  <si>
    <t>为调整
预算％</t>
  </si>
  <si>
    <t>国家电影事业发展专项资金及对应专项债务收入安排的支出</t>
  </si>
  <si>
    <t>大中型水库移民后期扶持基金支出</t>
  </si>
  <si>
    <t>国有土地使用权出让收入及对应专项债务收入安排的支出</t>
  </si>
  <si>
    <t>城市公共事业附加及对应专项债券收入安排的支出</t>
  </si>
  <si>
    <t>国有土地收益基金及对应专项债务收入安排的支出</t>
  </si>
  <si>
    <t>农业土地开发资金及对应专项债务收入安排的支出</t>
  </si>
  <si>
    <t>新增建设用地土地有偿使用费及对应专项债务收入安排的支出</t>
  </si>
  <si>
    <t>城市基础设施配套费及对应专项债务收入安排的支出</t>
  </si>
  <si>
    <t>污水处理费及对应专项债务收入安排的支出</t>
  </si>
  <si>
    <t>新菜地开发建设基金及对应专项债务收入安排的支出</t>
  </si>
  <si>
    <t>大中型水库库区基金及对应专项债务收入安排的支出</t>
  </si>
  <si>
    <t>国家重大水利工程建设基金及对应专项债务收入安排的支出</t>
  </si>
  <si>
    <t>车辆通行费及对应专项债务收入安排的支出</t>
  </si>
  <si>
    <t>港口建设费及对应专项债务收入安排的支出</t>
  </si>
  <si>
    <t>民航发展基金支出</t>
  </si>
  <si>
    <t>散装水泥专项资金及对应专项债务收入安排的支出</t>
  </si>
  <si>
    <t>新型墙体材料专项基金及对应专项债务收入安排的支出</t>
  </si>
  <si>
    <t>旅游发展基金支出</t>
  </si>
  <si>
    <t>其他支出</t>
  </si>
  <si>
    <t>彩票发行销售机构业务费安排的支出</t>
  </si>
  <si>
    <t>彩票公益金及对应专项债务收入安排的支出</t>
  </si>
  <si>
    <t>其他政府性基金及对应专项债务收入安排的支出</t>
  </si>
  <si>
    <t>债券付息支出</t>
  </si>
  <si>
    <t>债券发行费支出</t>
  </si>
  <si>
    <t>2.8 2016年双鸭山市本级政府性基金收支总表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</si>
  <si>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</si>
  <si>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</si>
  <si>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</si>
  <si>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</si>
  <si>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</si>
  <si>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</si>
  <si>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政府性基金调入资金</t>
  </si>
  <si>
    <t>政府性基金调出资金</t>
  </si>
  <si>
    <t xml:space="preserve">  地方政府专项债务收入</t>
  </si>
  <si>
    <t xml:space="preserve">  地方政府专项债务还本支出</t>
  </si>
  <si>
    <t>待偿债置换专项债券上年结余</t>
  </si>
  <si>
    <t>待偿债置换专项债券结余</t>
  </si>
  <si>
    <t>政府性基金上年结余</t>
  </si>
  <si>
    <t>政府性基金年终结余</t>
  </si>
  <si>
    <t>收　　入　　总　　计　</t>
  </si>
  <si>
    <t>支　　出　　总　　计　</t>
  </si>
  <si>
    <t>2.9  2016年双鸭山市本级国有资本
经营收入决算表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</si>
  <si>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目</t>
    </r>
  </si>
  <si>
    <r>
      <rPr>
        <b/>
        <sz val="10"/>
        <color indexed="8"/>
        <rFont val="宋体"/>
        <charset val="134"/>
      </rPr>
      <t>调整预算数</t>
    </r>
  </si>
  <si>
    <r>
      <rPr>
        <b/>
        <sz val="10"/>
        <color indexed="8"/>
        <rFont val="宋体"/>
        <charset val="134"/>
      </rPr>
      <t>为调整预算％</t>
    </r>
  </si>
  <si>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</si>
  <si>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利润收入</t>
  </si>
  <si>
    <t>有色冶金采掘企业利润收入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</si>
  <si>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</si>
  <si>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</si>
  <si>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</si>
  <si>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</si>
  <si>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</si>
  <si>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农林牧渔企业利润收入</t>
  </si>
  <si>
    <t>地质勘查企业利润收入</t>
  </si>
  <si>
    <t>教育文化广播企业利润收入</t>
  </si>
  <si>
    <t>科学研究企业利润收入</t>
  </si>
  <si>
    <t>金融企业利润收入</t>
  </si>
  <si>
    <t>其他国有资本经营预算企业利润收入</t>
  </si>
  <si>
    <t>股利、股息收入</t>
  </si>
  <si>
    <t>国有控股公司股利、股息收入</t>
  </si>
  <si>
    <t>金融企业公司股利、股息收入</t>
  </si>
  <si>
    <t>2.10 2016年双鸭山市本级国有资本经营支出决算表</t>
  </si>
  <si>
    <t>为调整预算％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</si>
  <si>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</si>
  <si>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</si>
  <si>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</si>
  <si>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</si>
  <si>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国有企业改革成本支出</t>
  </si>
  <si>
    <t>其他解决历史遗留问题及改革成本支出</t>
  </si>
  <si>
    <t>其他国有资本经营预算支出</t>
  </si>
  <si>
    <t>2.11 2016年双鸭山市本级国有资本经营收支总表</t>
  </si>
  <si>
    <r>
      <rPr>
        <b/>
        <sz val="10"/>
        <rFont val="宋体"/>
        <charset val="134"/>
      </rPr>
      <t>项目</t>
    </r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</si>
  <si>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</si>
  <si>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</si>
  <si>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</si>
  <si>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</si>
  <si>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</si>
  <si>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</si>
  <si>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国有资本经营预算下级上解收入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</si>
  <si>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</si>
  <si>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</si>
  <si>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</si>
  <si>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</si>
  <si>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</si>
  <si>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2.12  2016年双鸭山市本级地方政府
一般债务余额表</t>
  </si>
  <si>
    <t>项     目</t>
  </si>
  <si>
    <t>一、2015年末地方政府一般债务余额实际数</t>
  </si>
  <si>
    <t>二、2016年末地方政府一般债务余额限额</t>
  </si>
  <si>
    <t>三、因预算管理变化调整余额和限额</t>
  </si>
  <si>
    <t>四、调整后2016年末地方政府一般债务余额限额</t>
  </si>
  <si>
    <t>五、2016年地方政府一般债券发行额</t>
  </si>
  <si>
    <t>六、2016年地方政府一般债务还本额</t>
  </si>
  <si>
    <t>七、2016年末地方政府一般债务余额实际数</t>
  </si>
  <si>
    <t>2.13  2016年双鸭山市本级地方政府
专项债务余额表</t>
  </si>
  <si>
    <t>项     目</t>
  </si>
  <si>
    <t>一、2015年末地方政府专项债务余额实际数</t>
  </si>
  <si>
    <t>二、2016年末地方政府专项债务余额限额</t>
  </si>
  <si>
    <t>四、调整后2016年末地方政府专项债务余额限额</t>
  </si>
  <si>
    <t>五、2016年地方政府专项债券发行额</t>
  </si>
  <si>
    <t>六、2016年地方政府专项债务还本额</t>
  </si>
  <si>
    <t>七、2016年末地方政府专项债务余额实际数</t>
  </si>
  <si>
    <t>2.14  2016年度双鸭山市本级“三公”经费一般
公共预算财政拨款支出情况表</t>
  </si>
  <si>
    <t>“三公”经费
合计</t>
  </si>
  <si>
    <t>公务用车购置及运行维护费</t>
  </si>
  <si>
    <t>小计</t>
  </si>
  <si>
    <t>公务用车
购置费</t>
  </si>
  <si>
    <t>公务用车
运行维护费</t>
  </si>
  <si>
    <t>金额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</si>
</sst>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 "/>
    <numFmt numFmtId="177" formatCode="0_ "/>
    <numFmt numFmtId="178" formatCode="#,##0.0_ "/>
    <numFmt numFmtId="179" formatCode="0.00_ "/>
    <numFmt numFmtId="180" formatCode="0.0_ "/>
    <numFmt numFmtId="181" formatCode="0_);[Red]\(0\)"/>
    <numFmt numFmtId="182" formatCode="#,##0_);[Red]\(#,##0\)"/>
  </numFmts>
  <fonts count="4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sz val="10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2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0" borderId="0"/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34" fillId="17" borderId="19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0"/>
    <xf numFmtId="0" fontId="18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0" borderId="0"/>
    <xf numFmtId="0" fontId="35" fillId="0" borderId="0"/>
  </cellStyleXfs>
  <cellXfs count="16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80" fontId="10" fillId="0" borderId="1" xfId="0" applyNumberFormat="1" applyFont="1" applyBorder="1" applyAlignment="1">
      <alignment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180" fontId="10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left" vertical="center" indent="1"/>
    </xf>
    <xf numFmtId="176" fontId="11" fillId="0" borderId="1" xfId="0" applyNumberFormat="1" applyFont="1" applyBorder="1">
      <alignment vertical="center"/>
    </xf>
    <xf numFmtId="180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2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righ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0" fontId="13" fillId="0" borderId="1" xfId="0" applyFont="1" applyBorder="1" applyAlignment="1">
      <alignment vertical="center" shrinkToFit="1"/>
    </xf>
    <xf numFmtId="176" fontId="13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" fontId="6" fillId="0" borderId="1" xfId="51" applyNumberFormat="1" applyFont="1" applyFill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/>
    </xf>
    <xf numFmtId="179" fontId="7" fillId="0" borderId="1" xfId="51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13" fillId="0" borderId="1" xfId="0" applyNumberFormat="1" applyFont="1" applyBorder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 shrinkToFit="1"/>
    </xf>
    <xf numFmtId="182" fontId="14" fillId="0" borderId="1" xfId="0" applyNumberFormat="1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left" vertical="center" wrapText="1" shrinkToFit="1"/>
    </xf>
    <xf numFmtId="182" fontId="15" fillId="0" borderId="1" xfId="0" applyNumberFormat="1" applyFont="1" applyFill="1" applyBorder="1" applyAlignment="1">
      <alignment horizontal="right" vertical="center" shrinkToFit="1"/>
    </xf>
    <xf numFmtId="0" fontId="16" fillId="0" borderId="0" xfId="0" applyFont="1">
      <alignment vertical="center"/>
    </xf>
    <xf numFmtId="179" fontId="0" fillId="0" borderId="0" xfId="0" applyNumberFormat="1" applyAlignment="1">
      <alignment vertical="center" shrinkToFit="1"/>
    </xf>
    <xf numFmtId="179" fontId="17" fillId="0" borderId="5" xfId="0" applyNumberFormat="1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179" fontId="10" fillId="0" borderId="7" xfId="0" applyNumberFormat="1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179" fontId="17" fillId="0" borderId="1" xfId="0" applyNumberFormat="1" applyFont="1" applyBorder="1" applyAlignment="1">
      <alignment vertical="center" shrinkToFit="1"/>
    </xf>
    <xf numFmtId="182" fontId="10" fillId="0" borderId="1" xfId="0" applyNumberFormat="1" applyFont="1" applyBorder="1">
      <alignment vertical="center"/>
    </xf>
    <xf numFmtId="0" fontId="17" fillId="0" borderId="1" xfId="0" applyFont="1" applyBorder="1" applyAlignment="1">
      <alignment vertical="center" shrinkToFit="1"/>
    </xf>
    <xf numFmtId="179" fontId="10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179" fontId="11" fillId="0" borderId="1" xfId="0" applyNumberFormat="1" applyFont="1" applyBorder="1" applyAlignment="1">
      <alignment vertical="center" shrinkToFit="1"/>
    </xf>
    <xf numFmtId="182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vertical="center" shrinkToFit="1"/>
    </xf>
    <xf numFmtId="179" fontId="10" fillId="0" borderId="1" xfId="0" applyNumberFormat="1" applyFont="1" applyFill="1" applyBorder="1" applyAlignment="1">
      <alignment vertical="center" shrinkToFit="1"/>
    </xf>
    <xf numFmtId="182" fontId="10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176" fontId="10" fillId="0" borderId="1" xfId="0" applyNumberFormat="1" applyFont="1" applyFill="1" applyBorder="1">
      <alignment vertical="center"/>
    </xf>
    <xf numFmtId="179" fontId="11" fillId="0" borderId="1" xfId="0" applyNumberFormat="1" applyFont="1" applyFill="1" applyBorder="1" applyAlignment="1">
      <alignment vertical="center" shrinkToFit="1"/>
    </xf>
    <xf numFmtId="182" fontId="11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vertical="center" shrinkToFit="1"/>
    </xf>
    <xf numFmtId="176" fontId="11" fillId="0" borderId="1" xfId="0" applyNumberFormat="1" applyFont="1" applyFill="1" applyBorder="1">
      <alignment vertical="center"/>
    </xf>
    <xf numFmtId="179" fontId="10" fillId="0" borderId="1" xfId="0" applyNumberFormat="1" applyFont="1" applyBorder="1" applyAlignment="1">
      <alignment horizontal="center" vertical="center" shrinkToFit="1"/>
    </xf>
    <xf numFmtId="18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18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>
      <alignment vertical="center"/>
    </xf>
    <xf numFmtId="0" fontId="9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 applyProtection="1">
      <alignment horizontal="left" vertical="center"/>
    </xf>
    <xf numFmtId="3" fontId="9" fillId="4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3" fontId="9" fillId="5" borderId="1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right" vertical="center"/>
    </xf>
    <xf numFmtId="180" fontId="0" fillId="0" borderId="1" xfId="0" applyNumberFormat="1" applyFill="1" applyBorder="1">
      <alignment vertical="center"/>
    </xf>
    <xf numFmtId="3" fontId="9" fillId="3" borderId="1" xfId="0" applyNumberFormat="1" applyFont="1" applyFill="1" applyBorder="1" applyAlignment="1" applyProtection="1">
      <alignment vertical="center"/>
    </xf>
    <xf numFmtId="3" fontId="9" fillId="3" borderId="2" xfId="0" applyNumberFormat="1" applyFont="1" applyFill="1" applyBorder="1" applyAlignment="1" applyProtection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3" fontId="9" fillId="3" borderId="3" xfId="0" applyNumberFormat="1" applyFont="1" applyFill="1" applyBorder="1" applyAlignment="1" applyProtection="1">
      <alignment vertical="center"/>
    </xf>
    <xf numFmtId="3" fontId="9" fillId="3" borderId="11" xfId="0" applyNumberFormat="1" applyFont="1" applyFill="1" applyBorder="1" applyAlignment="1" applyProtection="1">
      <alignment vertical="center"/>
    </xf>
    <xf numFmtId="3" fontId="9" fillId="3" borderId="7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>
      <alignment vertical="center"/>
    </xf>
    <xf numFmtId="3" fontId="9" fillId="5" borderId="2" xfId="0" applyNumberFormat="1" applyFont="1" applyFill="1" applyBorder="1" applyAlignment="1" applyProtection="1">
      <alignment horizontal="right" vertical="center"/>
    </xf>
    <xf numFmtId="3" fontId="9" fillId="5" borderId="11" xfId="0" applyNumberFormat="1" applyFont="1" applyFill="1" applyBorder="1" applyAlignment="1" applyProtection="1">
      <alignment horizontal="right" vertical="center"/>
    </xf>
    <xf numFmtId="3" fontId="9" fillId="5" borderId="8" xfId="0" applyNumberFormat="1" applyFont="1" applyFill="1" applyBorder="1" applyAlignment="1" applyProtection="1">
      <alignment horizontal="right" vertical="center"/>
    </xf>
    <xf numFmtId="3" fontId="9" fillId="5" borderId="6" xfId="0" applyNumberFormat="1" applyFont="1" applyFill="1" applyBorder="1" applyAlignment="1" applyProtection="1">
      <alignment horizontal="right" vertical="center"/>
    </xf>
    <xf numFmtId="3" fontId="9" fillId="5" borderId="12" xfId="0" applyNumberFormat="1" applyFont="1" applyFill="1" applyBorder="1" applyAlignment="1" applyProtection="1">
      <alignment horizontal="right" vertical="center"/>
    </xf>
    <xf numFmtId="3" fontId="9" fillId="3" borderId="3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horizontal="right" vertical="center"/>
    </xf>
    <xf numFmtId="180" fontId="13" fillId="0" borderId="1" xfId="0" applyNumberFormat="1" applyFont="1" applyFill="1" applyBorder="1">
      <alignment vertical="center"/>
    </xf>
    <xf numFmtId="180" fontId="0" fillId="0" borderId="1" xfId="0" applyNumberFormat="1" applyFont="1" applyFill="1" applyBorder="1">
      <alignment vertical="center"/>
    </xf>
    <xf numFmtId="3" fontId="9" fillId="5" borderId="10" xfId="0" applyNumberFormat="1" applyFont="1" applyFill="1" applyBorder="1" applyAlignment="1" applyProtection="1">
      <alignment horizontal="right" vertical="center"/>
    </xf>
    <xf numFmtId="3" fontId="9" fillId="5" borderId="5" xfId="0" applyNumberFormat="1" applyFont="1" applyFill="1" applyBorder="1" applyAlignment="1" applyProtection="1">
      <alignment horizontal="right" vertical="center"/>
    </xf>
    <xf numFmtId="3" fontId="9" fillId="5" borderId="3" xfId="0" applyNumberFormat="1" applyFont="1" applyFill="1" applyBorder="1" applyAlignment="1" applyProtection="1">
      <alignment horizontal="right" vertical="center"/>
    </xf>
    <xf numFmtId="3" fontId="9" fillId="5" borderId="9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4年1月人代会(征求意见稿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6年1月人代会(报省政府）" xfId="51"/>
    <cellStyle name="常规_2008年全省、省本级和市县级基金完成" xfId="52"/>
  </cellStyles>
  <tableStyles count="0" defaultTableStyle="TableStyleMedium9"/>
  <colors>
    <mruColors>
      <color rgb="00FFFFFF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workbookViewId="0">
      <selection activeCell="L16" sqref="L16"/>
    </sheetView>
  </sheetViews>
  <sheetFormatPr defaultColWidth="9" defaultRowHeight="13.5"/>
  <cols>
    <col min="1" max="1" width="24" style="11" customWidth="1"/>
    <col min="2" max="2" width="12.775" style="11" customWidth="1"/>
    <col min="3" max="3" width="14.6666666666667" style="11" customWidth="1"/>
    <col min="4" max="4" width="12.5583333333333" style="11" customWidth="1"/>
    <col min="5" max="5" width="14.1083333333333" style="11" customWidth="1"/>
    <col min="6" max="6" width="13.1083333333333" style="11" customWidth="1"/>
    <col min="7" max="7" width="8.88333333333333" style="11"/>
    <col min="8" max="8" width="16.5583333333333" style="11" hidden="1" customWidth="1"/>
    <col min="9" max="9" width="32.3333333333333" style="11" hidden="1" customWidth="1"/>
    <col min="10" max="16384" width="8.88333333333333" style="11"/>
  </cols>
  <sheetData>
    <row r="1" ht="64.95" customHeight="1" spans="1:6">
      <c r="A1" s="135" t="s">
        <v>0</v>
      </c>
      <c r="B1" s="136"/>
      <c r="C1" s="136"/>
      <c r="D1" s="136"/>
      <c r="E1" s="136"/>
      <c r="F1" s="136"/>
    </row>
    <row r="2" ht="25.05" customHeight="1" spans="6:6">
      <c r="F2" s="11" t="s">
        <v>1</v>
      </c>
    </row>
    <row r="3" ht="34.95" customHeight="1" spans="1:9">
      <c r="A3" s="137" t="s">
        <v>2</v>
      </c>
      <c r="B3" s="137" t="s">
        <v>3</v>
      </c>
      <c r="C3" s="137" t="s">
        <v>4</v>
      </c>
      <c r="D3" s="137" t="s">
        <v>5</v>
      </c>
      <c r="E3" s="63" t="s">
        <v>6</v>
      </c>
      <c r="F3" s="63" t="s">
        <v>7</v>
      </c>
      <c r="H3" s="153" t="s">
        <v>2</v>
      </c>
      <c r="I3" s="153" t="s">
        <v>5</v>
      </c>
    </row>
    <row r="4" ht="25.05" customHeight="1" spans="1:9">
      <c r="A4" s="154" t="s">
        <v>8</v>
      </c>
      <c r="B4" s="155">
        <v>51503</v>
      </c>
      <c r="C4" s="155">
        <v>59273</v>
      </c>
      <c r="D4" s="155">
        <v>60806</v>
      </c>
      <c r="E4" s="156">
        <f>D4/C4*100</f>
        <v>102.586337792924</v>
      </c>
      <c r="F4" s="156">
        <v>21.6047037177769</v>
      </c>
      <c r="H4" s="141" t="s">
        <v>8</v>
      </c>
      <c r="I4" s="132">
        <v>1989897</v>
      </c>
    </row>
    <row r="5" ht="25.05" customHeight="1" spans="1:9">
      <c r="A5" s="138" t="s">
        <v>9</v>
      </c>
      <c r="B5" s="139">
        <v>4708</v>
      </c>
      <c r="C5" s="139">
        <v>11512</v>
      </c>
      <c r="D5" s="139">
        <v>10635</v>
      </c>
      <c r="E5" s="157">
        <f t="shared" ref="E5:E28" si="0">D5/C5*100</f>
        <v>92.3818624044475</v>
      </c>
      <c r="F5" s="156">
        <v>132.662437103478</v>
      </c>
      <c r="H5" s="141" t="s">
        <v>9</v>
      </c>
      <c r="I5" s="132">
        <v>415352</v>
      </c>
    </row>
    <row r="6" ht="25.05" customHeight="1" spans="1:9">
      <c r="A6" s="138" t="s">
        <v>10</v>
      </c>
      <c r="B6" s="139">
        <v>11366</v>
      </c>
      <c r="C6" s="139">
        <v>10222</v>
      </c>
      <c r="D6" s="139">
        <v>9338</v>
      </c>
      <c r="E6" s="157">
        <f t="shared" si="0"/>
        <v>91.3519859127372</v>
      </c>
      <c r="F6" s="156">
        <v>-15.3783416402356</v>
      </c>
      <c r="H6" s="141" t="s">
        <v>10</v>
      </c>
      <c r="I6" s="132">
        <v>673733</v>
      </c>
    </row>
    <row r="7" ht="25.05" customHeight="1" spans="1:9">
      <c r="A7" s="138" t="s">
        <v>11</v>
      </c>
      <c r="B7" s="139">
        <v>8038</v>
      </c>
      <c r="C7" s="139">
        <v>8016</v>
      </c>
      <c r="D7" s="139">
        <v>8206</v>
      </c>
      <c r="E7" s="157">
        <f t="shared" si="0"/>
        <v>102.370259481038</v>
      </c>
      <c r="F7" s="156">
        <v>5.15120451050743</v>
      </c>
      <c r="H7" s="141" t="s">
        <v>11</v>
      </c>
      <c r="I7" s="132">
        <v>121364</v>
      </c>
    </row>
    <row r="8" ht="25.05" customHeight="1" spans="1:9">
      <c r="A8" s="138" t="s">
        <v>12</v>
      </c>
      <c r="B8" s="139"/>
      <c r="C8" s="139">
        <v>0</v>
      </c>
      <c r="D8" s="139">
        <v>0</v>
      </c>
      <c r="E8" s="157"/>
      <c r="F8" s="156"/>
      <c r="H8" s="141" t="s">
        <v>12</v>
      </c>
      <c r="I8" s="132">
        <v>0</v>
      </c>
    </row>
    <row r="9" ht="25.05" customHeight="1" spans="1:9">
      <c r="A9" s="138" t="s">
        <v>13</v>
      </c>
      <c r="B9" s="139">
        <v>2757</v>
      </c>
      <c r="C9" s="139">
        <v>2857</v>
      </c>
      <c r="D9" s="139">
        <v>2636</v>
      </c>
      <c r="E9" s="157">
        <f t="shared" si="0"/>
        <v>92.2646132306615</v>
      </c>
      <c r="F9" s="156">
        <v>-1.53156518490848</v>
      </c>
      <c r="H9" s="141" t="s">
        <v>13</v>
      </c>
      <c r="I9" s="132">
        <v>22</v>
      </c>
    </row>
    <row r="10" ht="25.05" customHeight="1" spans="1:9">
      <c r="A10" s="138" t="s">
        <v>14</v>
      </c>
      <c r="B10" s="139">
        <v>2460</v>
      </c>
      <c r="C10" s="139">
        <v>2371</v>
      </c>
      <c r="D10" s="139">
        <v>5580</v>
      </c>
      <c r="E10" s="157">
        <f t="shared" si="0"/>
        <v>235.343736819907</v>
      </c>
      <c r="F10" s="156">
        <v>133.668341708543</v>
      </c>
      <c r="H10" s="141" t="s">
        <v>14</v>
      </c>
      <c r="I10" s="132">
        <v>431780</v>
      </c>
    </row>
    <row r="11" ht="25.05" customHeight="1" spans="1:9">
      <c r="A11" s="138" t="s">
        <v>15</v>
      </c>
      <c r="B11" s="139">
        <v>5014</v>
      </c>
      <c r="C11" s="139">
        <v>5014</v>
      </c>
      <c r="D11" s="139">
        <v>5986</v>
      </c>
      <c r="E11" s="157"/>
      <c r="F11" s="156">
        <v>22.9663105998357</v>
      </c>
      <c r="H11" s="141" t="s">
        <v>15</v>
      </c>
      <c r="I11" s="132">
        <v>2999</v>
      </c>
    </row>
    <row r="12" ht="25.05" customHeight="1" spans="1:9">
      <c r="A12" s="138" t="s">
        <v>16</v>
      </c>
      <c r="B12" s="139">
        <v>4083</v>
      </c>
      <c r="C12" s="139">
        <v>3989</v>
      </c>
      <c r="D12" s="139">
        <v>3452</v>
      </c>
      <c r="E12" s="157">
        <f t="shared" si="0"/>
        <v>86.5379794434695</v>
      </c>
      <c r="F12" s="156">
        <v>-12.9162462159435</v>
      </c>
      <c r="H12" s="141" t="s">
        <v>16</v>
      </c>
      <c r="I12" s="132">
        <v>0</v>
      </c>
    </row>
    <row r="13" ht="25.05" customHeight="1" spans="1:9">
      <c r="A13" s="138" t="s">
        <v>17</v>
      </c>
      <c r="B13" s="139">
        <v>1307</v>
      </c>
      <c r="C13" s="139">
        <v>1272</v>
      </c>
      <c r="D13" s="139">
        <v>985</v>
      </c>
      <c r="E13" s="157">
        <f t="shared" si="0"/>
        <v>77.437106918239</v>
      </c>
      <c r="F13" s="156">
        <v>-22.3798266351458</v>
      </c>
      <c r="H13" s="141" t="s">
        <v>17</v>
      </c>
      <c r="I13" s="132">
        <v>0</v>
      </c>
    </row>
    <row r="14" ht="25.05" customHeight="1" spans="1:9">
      <c r="A14" s="138" t="s">
        <v>18</v>
      </c>
      <c r="B14" s="139">
        <v>4526</v>
      </c>
      <c r="C14" s="139">
        <v>6080</v>
      </c>
      <c r="D14" s="139">
        <v>6298</v>
      </c>
      <c r="E14" s="157">
        <f t="shared" si="0"/>
        <v>103.585526315789</v>
      </c>
      <c r="F14" s="156">
        <v>43.3318161128812</v>
      </c>
      <c r="H14" s="141" t="s">
        <v>18</v>
      </c>
      <c r="I14" s="132">
        <v>184217</v>
      </c>
    </row>
    <row r="15" ht="25.05" customHeight="1" spans="1:9">
      <c r="A15" s="138" t="s">
        <v>19</v>
      </c>
      <c r="B15" s="139">
        <v>538</v>
      </c>
      <c r="C15" s="139">
        <v>1154</v>
      </c>
      <c r="D15" s="139">
        <v>1494</v>
      </c>
      <c r="E15" s="157">
        <f t="shared" si="0"/>
        <v>129.46273830156</v>
      </c>
      <c r="F15" s="156">
        <v>185.65965583174</v>
      </c>
      <c r="H15" s="141" t="s">
        <v>19</v>
      </c>
      <c r="I15" s="132">
        <v>160178</v>
      </c>
    </row>
    <row r="16" ht="25.05" customHeight="1" spans="1:9">
      <c r="A16" s="138" t="s">
        <v>20</v>
      </c>
      <c r="B16" s="139">
        <v>3417</v>
      </c>
      <c r="C16" s="139">
        <v>3338</v>
      </c>
      <c r="D16" s="139">
        <v>3038</v>
      </c>
      <c r="E16" s="157">
        <f t="shared" si="0"/>
        <v>91.0125823846615</v>
      </c>
      <c r="F16" s="156">
        <v>-8.41121495327103</v>
      </c>
      <c r="H16" s="141" t="s">
        <v>20</v>
      </c>
      <c r="I16" s="132">
        <v>0</v>
      </c>
    </row>
    <row r="17" ht="25.05" customHeight="1" spans="1:9">
      <c r="A17" s="138" t="s">
        <v>21</v>
      </c>
      <c r="B17" s="139">
        <v>808</v>
      </c>
      <c r="C17" s="139">
        <v>808</v>
      </c>
      <c r="D17" s="139">
        <v>159</v>
      </c>
      <c r="E17" s="157"/>
      <c r="F17" s="156">
        <v>-79.719387755102</v>
      </c>
      <c r="H17" s="141" t="s">
        <v>21</v>
      </c>
      <c r="I17" s="132">
        <v>252</v>
      </c>
    </row>
    <row r="18" ht="25.05" customHeight="1" spans="1:9">
      <c r="A18" s="138" t="s">
        <v>22</v>
      </c>
      <c r="B18" s="139">
        <v>2481</v>
      </c>
      <c r="C18" s="139">
        <v>2640</v>
      </c>
      <c r="D18" s="139">
        <v>2999</v>
      </c>
      <c r="E18" s="157">
        <f t="shared" si="0"/>
        <v>113.598484848485</v>
      </c>
      <c r="F18" s="156">
        <v>24.4914902449149</v>
      </c>
      <c r="H18" s="141" t="s">
        <v>22</v>
      </c>
      <c r="I18" s="158">
        <v>0</v>
      </c>
    </row>
    <row r="19" ht="25.05" customHeight="1" spans="1:9">
      <c r="A19" s="138" t="s">
        <v>23</v>
      </c>
      <c r="B19" s="139"/>
      <c r="C19" s="139">
        <v>0</v>
      </c>
      <c r="D19" s="139">
        <v>0</v>
      </c>
      <c r="E19" s="157"/>
      <c r="F19" s="156"/>
      <c r="H19" s="141" t="s">
        <v>23</v>
      </c>
      <c r="I19" s="159">
        <v>0</v>
      </c>
    </row>
    <row r="20" ht="25.05" customHeight="1" spans="1:9">
      <c r="A20" s="138" t="s">
        <v>24</v>
      </c>
      <c r="B20" s="139"/>
      <c r="C20" s="139">
        <v>0</v>
      </c>
      <c r="D20" s="139">
        <v>0</v>
      </c>
      <c r="E20" s="157"/>
      <c r="F20" s="156"/>
      <c r="H20" s="143" t="s">
        <v>24</v>
      </c>
      <c r="I20" s="149">
        <v>0</v>
      </c>
    </row>
    <row r="21" ht="25.05" customHeight="1" spans="1:9">
      <c r="A21" s="154" t="s">
        <v>25</v>
      </c>
      <c r="B21" s="155">
        <v>26732</v>
      </c>
      <c r="C21" s="155">
        <v>26732</v>
      </c>
      <c r="D21" s="155">
        <v>34541</v>
      </c>
      <c r="E21" s="156">
        <f t="shared" si="0"/>
        <v>129.212180158611</v>
      </c>
      <c r="F21" s="156">
        <v>33.0854588888033</v>
      </c>
      <c r="H21" s="141" t="s">
        <v>25</v>
      </c>
      <c r="I21" s="152">
        <v>539221</v>
      </c>
    </row>
    <row r="22" ht="25.05" customHeight="1" spans="1:9">
      <c r="A22" s="138" t="s">
        <v>26</v>
      </c>
      <c r="B22" s="139">
        <v>4582</v>
      </c>
      <c r="C22" s="139">
        <v>4582</v>
      </c>
      <c r="D22" s="139">
        <v>7463</v>
      </c>
      <c r="E22" s="157">
        <f t="shared" si="0"/>
        <v>162.876473155827</v>
      </c>
      <c r="F22" s="156">
        <v>58.9224872231687</v>
      </c>
      <c r="H22" s="143" t="s">
        <v>26</v>
      </c>
      <c r="I22" s="149">
        <v>324990</v>
      </c>
    </row>
    <row r="23" ht="25.05" customHeight="1" spans="1:9">
      <c r="A23" s="138" t="s">
        <v>27</v>
      </c>
      <c r="B23" s="139">
        <v>11000</v>
      </c>
      <c r="C23" s="139">
        <v>11000</v>
      </c>
      <c r="D23" s="139">
        <v>10267</v>
      </c>
      <c r="E23" s="157">
        <f t="shared" si="0"/>
        <v>93.3363636363636</v>
      </c>
      <c r="F23" s="156">
        <v>-8.77021503465435</v>
      </c>
      <c r="H23" s="141" t="s">
        <v>27</v>
      </c>
      <c r="I23" s="160">
        <v>85098</v>
      </c>
    </row>
    <row r="24" ht="25.05" customHeight="1" spans="1:9">
      <c r="A24" s="138" t="s">
        <v>28</v>
      </c>
      <c r="B24" s="139">
        <v>8700</v>
      </c>
      <c r="C24" s="139">
        <v>8700</v>
      </c>
      <c r="D24" s="139">
        <v>11743</v>
      </c>
      <c r="E24" s="157">
        <f t="shared" si="0"/>
        <v>134.977011494253</v>
      </c>
      <c r="F24" s="156">
        <v>34.8994830557151</v>
      </c>
      <c r="H24" s="141" t="s">
        <v>28</v>
      </c>
      <c r="I24" s="158">
        <v>31126</v>
      </c>
    </row>
    <row r="25" ht="25.05" customHeight="1" spans="1:9">
      <c r="A25" s="138" t="s">
        <v>29</v>
      </c>
      <c r="B25" s="139"/>
      <c r="C25" s="139">
        <v>0</v>
      </c>
      <c r="D25" s="139">
        <v>0</v>
      </c>
      <c r="E25" s="157"/>
      <c r="F25" s="156"/>
      <c r="H25" s="141" t="s">
        <v>29</v>
      </c>
      <c r="I25" s="132">
        <v>0</v>
      </c>
    </row>
    <row r="26" ht="25.05" customHeight="1" spans="1:9">
      <c r="A26" s="138" t="s">
        <v>30</v>
      </c>
      <c r="B26" s="139">
        <v>800</v>
      </c>
      <c r="C26" s="139">
        <v>800</v>
      </c>
      <c r="D26" s="139">
        <v>3031</v>
      </c>
      <c r="E26" s="157">
        <f t="shared" si="0"/>
        <v>378.875</v>
      </c>
      <c r="F26" s="156">
        <v>167.992926613616</v>
      </c>
      <c r="H26" s="141" t="s">
        <v>30</v>
      </c>
      <c r="I26" s="132">
        <v>94567</v>
      </c>
    </row>
    <row r="27" ht="25.05" customHeight="1" spans="1:9">
      <c r="A27" s="138" t="s">
        <v>31</v>
      </c>
      <c r="B27" s="139">
        <v>1650</v>
      </c>
      <c r="C27" s="139">
        <v>1650</v>
      </c>
      <c r="D27" s="139">
        <v>2037</v>
      </c>
      <c r="E27" s="157">
        <f t="shared" si="0"/>
        <v>123.454545454545</v>
      </c>
      <c r="F27" s="156">
        <v>1112.5</v>
      </c>
      <c r="H27" s="141" t="s">
        <v>31</v>
      </c>
      <c r="I27" s="132">
        <v>3440</v>
      </c>
    </row>
    <row r="28" ht="25.05" customHeight="1" spans="1:9">
      <c r="A28" s="137" t="s">
        <v>32</v>
      </c>
      <c r="B28" s="155">
        <f>B4+B21</f>
        <v>78235</v>
      </c>
      <c r="C28" s="155">
        <f t="shared" ref="C28:D28" si="1">C4+C21</f>
        <v>86005</v>
      </c>
      <c r="D28" s="155">
        <f t="shared" si="1"/>
        <v>95347</v>
      </c>
      <c r="E28" s="156">
        <f t="shared" si="0"/>
        <v>110.862159176792</v>
      </c>
      <c r="F28" s="156">
        <v>25.5276011427518</v>
      </c>
      <c r="I28" s="161">
        <v>2529118</v>
      </c>
    </row>
    <row r="29" spans="9:9">
      <c r="I29" s="126">
        <f>I21+I4</f>
        <v>2529118</v>
      </c>
    </row>
  </sheetData>
  <mergeCells count="1">
    <mergeCell ref="A1:F1"/>
  </mergeCells>
  <pageMargins left="0.579166666666667" right="0.309027777777778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selection activeCell="A1" sqref="A1:D1"/>
    </sheetView>
  </sheetViews>
  <sheetFormatPr defaultColWidth="9" defaultRowHeight="13.5" outlineLevelCol="3"/>
  <cols>
    <col min="1" max="1" width="42" customWidth="1"/>
    <col min="2" max="4" width="15.775" customWidth="1"/>
  </cols>
  <sheetData>
    <row r="1" ht="40.05" customHeight="1" spans="1:4">
      <c r="A1" s="20" t="s">
        <v>1424</v>
      </c>
      <c r="B1" s="20"/>
      <c r="C1" s="20"/>
      <c r="D1" s="20"/>
    </row>
    <row r="2" ht="25.05" customHeight="1" spans="4:4">
      <c r="D2" s="4" t="s">
        <v>1</v>
      </c>
    </row>
    <row r="3" ht="34.95" customHeight="1" spans="1:4">
      <c r="A3" s="28" t="s">
        <v>1404</v>
      </c>
      <c r="B3" s="29" t="s">
        <v>4</v>
      </c>
      <c r="C3" s="30" t="s">
        <v>5</v>
      </c>
      <c r="D3" s="31" t="s">
        <v>1425</v>
      </c>
    </row>
    <row r="4" ht="25.05" customHeight="1" spans="1:4">
      <c r="A4" s="28" t="s">
        <v>1407</v>
      </c>
      <c r="B4" s="32">
        <v>30000</v>
      </c>
      <c r="C4" s="32">
        <v>30000</v>
      </c>
      <c r="D4" s="33">
        <v>100</v>
      </c>
    </row>
    <row r="5" ht="25.05" customHeight="1" spans="1:4">
      <c r="A5" s="34" t="s">
        <v>1426</v>
      </c>
      <c r="B5" s="35">
        <v>30000</v>
      </c>
      <c r="C5" s="35">
        <v>30000</v>
      </c>
      <c r="D5" s="36">
        <v>100</v>
      </c>
    </row>
    <row r="6" ht="25.05" customHeight="1" spans="1:4">
      <c r="A6" s="37" t="s">
        <v>1427</v>
      </c>
      <c r="B6" s="38">
        <v>30000</v>
      </c>
      <c r="C6" s="38">
        <v>30000</v>
      </c>
      <c r="D6" s="39">
        <v>100</v>
      </c>
    </row>
    <row r="7" ht="25.05" customHeight="1" spans="1:4">
      <c r="A7" s="40" t="s">
        <v>1428</v>
      </c>
      <c r="B7" s="38"/>
      <c r="C7" s="38"/>
      <c r="D7" s="39"/>
    </row>
    <row r="8" ht="25.05" customHeight="1" spans="1:4">
      <c r="A8" s="41" t="s">
        <v>1429</v>
      </c>
      <c r="B8" s="38">
        <v>30000</v>
      </c>
      <c r="C8" s="38">
        <v>30000</v>
      </c>
      <c r="D8" s="39">
        <v>100</v>
      </c>
    </row>
    <row r="9" ht="25.05" customHeight="1" spans="1:4">
      <c r="A9" s="40" t="s">
        <v>1430</v>
      </c>
      <c r="B9" s="38"/>
      <c r="C9" s="38"/>
      <c r="D9" s="39"/>
    </row>
    <row r="10" ht="25.05" customHeight="1" spans="1:4">
      <c r="A10" s="40" t="s">
        <v>1431</v>
      </c>
      <c r="B10" s="38"/>
      <c r="C10" s="38"/>
      <c r="D10" s="39"/>
    </row>
    <row r="11" ht="25.05" customHeight="1" spans="1:4">
      <c r="A11" s="37" t="s">
        <v>1432</v>
      </c>
      <c r="B11" s="38"/>
      <c r="C11" s="38"/>
      <c r="D11" s="39"/>
    </row>
    <row r="12" ht="25.05" customHeight="1" spans="1:4">
      <c r="A12" s="40" t="s">
        <v>1432</v>
      </c>
      <c r="B12" s="38"/>
      <c r="C12" s="38"/>
      <c r="D12" s="39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A1" sqref="A1:D1"/>
    </sheetView>
  </sheetViews>
  <sheetFormatPr defaultColWidth="9" defaultRowHeight="13.5" outlineLevelCol="3"/>
  <cols>
    <col min="1" max="1" width="32" customWidth="1"/>
    <col min="2" max="2" width="12.775" customWidth="1"/>
    <col min="3" max="3" width="32.6666666666667" customWidth="1"/>
    <col min="4" max="4" width="12.775" customWidth="1"/>
  </cols>
  <sheetData>
    <row r="1" ht="40.05" customHeight="1" spans="1:4">
      <c r="A1" s="20" t="s">
        <v>1433</v>
      </c>
      <c r="B1" s="20"/>
      <c r="C1" s="20"/>
      <c r="D1" s="20"/>
    </row>
    <row r="2" ht="25.05" customHeight="1" spans="4:4">
      <c r="D2" t="s">
        <v>1</v>
      </c>
    </row>
    <row r="3" ht="34.95" customHeight="1" spans="1:4">
      <c r="A3" s="21" t="s">
        <v>1434</v>
      </c>
      <c r="B3" s="22" t="s">
        <v>5</v>
      </c>
      <c r="C3" s="21" t="s">
        <v>1434</v>
      </c>
      <c r="D3" s="22" t="s">
        <v>5</v>
      </c>
    </row>
    <row r="4" ht="25.05" customHeight="1" spans="1:4">
      <c r="A4" s="23" t="s">
        <v>1435</v>
      </c>
      <c r="B4" s="24"/>
      <c r="C4" s="23" t="s">
        <v>1436</v>
      </c>
      <c r="D4" s="24">
        <v>30000</v>
      </c>
    </row>
    <row r="5" ht="25.05" customHeight="1" spans="1:4">
      <c r="A5" s="23" t="s">
        <v>1437</v>
      </c>
      <c r="B5" s="24">
        <v>95444</v>
      </c>
      <c r="C5" s="23" t="s">
        <v>1438</v>
      </c>
      <c r="D5" s="24"/>
    </row>
    <row r="6" ht="25.05" customHeight="1" spans="1:4">
      <c r="A6" s="25" t="s">
        <v>1439</v>
      </c>
      <c r="B6" s="24">
        <v>32</v>
      </c>
      <c r="C6" s="23" t="s">
        <v>1440</v>
      </c>
      <c r="D6" s="24">
        <v>32</v>
      </c>
    </row>
    <row r="7" ht="25.05" customHeight="1" spans="1:4">
      <c r="A7" s="25" t="s">
        <v>1441</v>
      </c>
      <c r="B7" s="24"/>
      <c r="C7" s="23"/>
      <c r="D7" s="24"/>
    </row>
    <row r="8" ht="25.05" customHeight="1" spans="1:4">
      <c r="A8" s="23" t="s">
        <v>1442</v>
      </c>
      <c r="B8" s="24"/>
      <c r="C8" s="26" t="s">
        <v>1443</v>
      </c>
      <c r="D8" s="24"/>
    </row>
    <row r="9" ht="25.05" customHeight="1" spans="1:4">
      <c r="A9" s="26"/>
      <c r="B9" s="24"/>
      <c r="C9" s="26" t="s">
        <v>1444</v>
      </c>
      <c r="D9" s="24">
        <v>65444</v>
      </c>
    </row>
    <row r="10" ht="25.05" customHeight="1" spans="1:4">
      <c r="A10" s="21" t="s">
        <v>1445</v>
      </c>
      <c r="B10" s="27">
        <f>SUM(B4:B9)</f>
        <v>95476</v>
      </c>
      <c r="C10" s="21" t="s">
        <v>1446</v>
      </c>
      <c r="D10" s="27">
        <f>SUM(D4:D9)</f>
        <v>95476</v>
      </c>
    </row>
  </sheetData>
  <mergeCells count="1">
    <mergeCell ref="A1:D1"/>
  </mergeCells>
  <printOptions horizontalCentered="1"/>
  <pageMargins left="0.432638888888889" right="0.471527777777778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51.2166666666667" style="11" customWidth="1"/>
    <col min="2" max="3" width="15.775" style="11" customWidth="1"/>
    <col min="4" max="16384" width="8.88333333333333" style="11"/>
  </cols>
  <sheetData>
    <row r="1" ht="64.95" customHeight="1" spans="1:3">
      <c r="A1" s="12" t="s">
        <v>1447</v>
      </c>
      <c r="B1" s="13"/>
      <c r="C1" s="13"/>
    </row>
    <row r="2" ht="25.05" customHeight="1" spans="1:3">
      <c r="A2" s="14"/>
      <c r="B2" s="15"/>
      <c r="C2" s="15" t="s">
        <v>1</v>
      </c>
    </row>
    <row r="3" ht="34.95" customHeight="1" spans="1:3">
      <c r="A3" s="16" t="s">
        <v>1448</v>
      </c>
      <c r="B3" s="16" t="s">
        <v>3</v>
      </c>
      <c r="C3" s="16" t="s">
        <v>5</v>
      </c>
    </row>
    <row r="4" ht="25.05" customHeight="1" spans="1:3">
      <c r="A4" s="17" t="s">
        <v>1449</v>
      </c>
      <c r="B4" s="18"/>
      <c r="C4" s="19">
        <v>270890</v>
      </c>
    </row>
    <row r="5" ht="25.05" customHeight="1" spans="1:3">
      <c r="A5" s="17" t="s">
        <v>1450</v>
      </c>
      <c r="B5" s="19">
        <v>674977</v>
      </c>
      <c r="C5" s="19"/>
    </row>
    <row r="6" ht="25.05" customHeight="1" spans="1:3">
      <c r="A6" s="17" t="s">
        <v>1451</v>
      </c>
      <c r="B6" s="18"/>
      <c r="C6" s="19"/>
    </row>
    <row r="7" ht="25.05" customHeight="1" spans="1:3">
      <c r="A7" s="17" t="s">
        <v>1452</v>
      </c>
      <c r="B7" s="19">
        <v>674977</v>
      </c>
      <c r="C7" s="19"/>
    </row>
    <row r="8" ht="25.05" customHeight="1" spans="1:3">
      <c r="A8" s="17" t="s">
        <v>1453</v>
      </c>
      <c r="B8" s="18"/>
      <c r="C8" s="19">
        <v>147569</v>
      </c>
    </row>
    <row r="9" ht="25.05" customHeight="1" spans="1:3">
      <c r="A9" s="17" t="s">
        <v>1454</v>
      </c>
      <c r="B9" s="18"/>
      <c r="C9" s="18">
        <v>152760</v>
      </c>
    </row>
    <row r="10" ht="25.05" customHeight="1" spans="1:3">
      <c r="A10" s="17" t="s">
        <v>1455</v>
      </c>
      <c r="B10" s="18"/>
      <c r="C10" s="18">
        <v>578899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49.2166666666667" style="11" customWidth="1"/>
    <col min="2" max="3" width="15.775" style="11" customWidth="1"/>
    <col min="4" max="16384" width="8.88333333333333" style="11"/>
  </cols>
  <sheetData>
    <row r="1" ht="64.95" customHeight="1" spans="1:3">
      <c r="A1" s="12" t="s">
        <v>1456</v>
      </c>
      <c r="B1" s="13"/>
      <c r="C1" s="13"/>
    </row>
    <row r="2" ht="25.05" customHeight="1" spans="1:3">
      <c r="A2" s="14"/>
      <c r="B2" s="15"/>
      <c r="C2" s="15" t="s">
        <v>1</v>
      </c>
    </row>
    <row r="3" ht="34.95" customHeight="1" spans="1:3">
      <c r="A3" s="16" t="s">
        <v>1457</v>
      </c>
      <c r="B3" s="16" t="s">
        <v>3</v>
      </c>
      <c r="C3" s="16" t="s">
        <v>5</v>
      </c>
    </row>
    <row r="4" ht="25.05" customHeight="1" spans="1:3">
      <c r="A4" s="17" t="s">
        <v>1458</v>
      </c>
      <c r="B4" s="18"/>
      <c r="C4" s="19">
        <v>68250</v>
      </c>
    </row>
    <row r="5" ht="25.05" customHeight="1" spans="1:3">
      <c r="A5" s="17" t="s">
        <v>1459</v>
      </c>
      <c r="B5" s="19">
        <v>43100</v>
      </c>
      <c r="C5" s="19"/>
    </row>
    <row r="6" ht="25.05" customHeight="1" spans="1:3">
      <c r="A6" s="17" t="s">
        <v>1451</v>
      </c>
      <c r="B6" s="18"/>
      <c r="C6" s="19"/>
    </row>
    <row r="7" ht="25.05" customHeight="1" spans="1:3">
      <c r="A7" s="17" t="s">
        <v>1460</v>
      </c>
      <c r="B7" s="19">
        <v>43100</v>
      </c>
      <c r="C7" s="19"/>
    </row>
    <row r="8" ht="25.05" customHeight="1" spans="1:3">
      <c r="A8" s="17" t="s">
        <v>1461</v>
      </c>
      <c r="B8" s="18"/>
      <c r="C8" s="19">
        <v>23000</v>
      </c>
    </row>
    <row r="9" ht="25.05" customHeight="1" spans="1:3">
      <c r="A9" s="17" t="s">
        <v>1462</v>
      </c>
      <c r="B9" s="18"/>
      <c r="C9" s="18">
        <v>48100</v>
      </c>
    </row>
    <row r="10" ht="25.05" customHeight="1" spans="1:3">
      <c r="A10" s="17" t="s">
        <v>1463</v>
      </c>
      <c r="B10" s="18"/>
      <c r="C10" s="18">
        <v>38100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tabSelected="1" workbookViewId="0">
      <selection activeCell="F25" sqref="F25"/>
    </sheetView>
  </sheetViews>
  <sheetFormatPr defaultColWidth="9" defaultRowHeight="13.5" outlineLevelRow="6" outlineLevelCol="6"/>
  <cols>
    <col min="1" max="1" width="12.775" customWidth="1"/>
    <col min="2" max="2" width="13.8833333333333" customWidth="1"/>
    <col min="3" max="7" width="12.775" customWidth="1"/>
  </cols>
  <sheetData>
    <row r="1" ht="61.8" customHeight="1" spans="1:7">
      <c r="A1" s="1" t="s">
        <v>1464</v>
      </c>
      <c r="B1" s="2"/>
      <c r="C1" s="2"/>
      <c r="D1" s="2"/>
      <c r="E1" s="2"/>
      <c r="F1" s="2"/>
      <c r="G1" s="2"/>
    </row>
    <row r="2" ht="25.05" customHeight="1" spans="1:7">
      <c r="A2" s="3"/>
      <c r="B2" s="3"/>
      <c r="C2" s="3"/>
      <c r="D2" s="3"/>
      <c r="E2" s="3"/>
      <c r="F2" s="3"/>
      <c r="G2" s="4" t="s">
        <v>1</v>
      </c>
    </row>
    <row r="3" ht="33.6" customHeight="1" spans="1:7">
      <c r="A3" s="5" t="s">
        <v>82</v>
      </c>
      <c r="B3" s="6" t="s">
        <v>1465</v>
      </c>
      <c r="C3" s="7" t="s">
        <v>1295</v>
      </c>
      <c r="D3" s="5" t="s">
        <v>1466</v>
      </c>
      <c r="E3" s="5"/>
      <c r="F3" s="5"/>
      <c r="G3" s="5" t="s">
        <v>1300</v>
      </c>
    </row>
    <row r="4" ht="34.2" customHeight="1" spans="1:7">
      <c r="A4" s="5"/>
      <c r="B4" s="5"/>
      <c r="C4" s="8"/>
      <c r="D4" s="5" t="s">
        <v>1467</v>
      </c>
      <c r="E4" s="6" t="s">
        <v>1468</v>
      </c>
      <c r="F4" s="6" t="s">
        <v>1469</v>
      </c>
      <c r="G4" s="5"/>
    </row>
    <row r="5" ht="25.05" customHeight="1" spans="1:7">
      <c r="A5" s="5" t="s">
        <v>1470</v>
      </c>
      <c r="B5" s="9">
        <f>C5+D5+G5</f>
        <v>3530</v>
      </c>
      <c r="C5" s="9">
        <v>114</v>
      </c>
      <c r="D5" s="9">
        <f>E5+F5</f>
        <v>2895</v>
      </c>
      <c r="E5" s="9">
        <v>124</v>
      </c>
      <c r="F5" s="9">
        <v>2771</v>
      </c>
      <c r="G5" s="9">
        <v>521</v>
      </c>
    </row>
    <row r="6" ht="31.8" customHeight="1"/>
    <row r="7" spans="2:2">
      <c r="B7" s="10"/>
    </row>
  </sheetData>
  <mergeCells count="6">
    <mergeCell ref="A1:G1"/>
    <mergeCell ref="D3:F3"/>
    <mergeCell ref="A3:A4"/>
    <mergeCell ref="B3:B4"/>
    <mergeCell ref="C3:C4"/>
    <mergeCell ref="G3:G4"/>
  </mergeCells>
  <pageMargins left="0.5" right="0.379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workbookViewId="0">
      <selection activeCell="K25" sqref="J25:K25"/>
    </sheetView>
  </sheetViews>
  <sheetFormatPr defaultColWidth="9" defaultRowHeight="13.5"/>
  <cols>
    <col min="1" max="1" width="26.8833333333333" style="11" customWidth="1"/>
    <col min="2" max="4" width="12.775" style="11" customWidth="1"/>
    <col min="5" max="6" width="14.1083333333333" style="11" customWidth="1"/>
    <col min="7" max="7" width="8.88333333333333" style="11"/>
    <col min="8" max="8" width="21.5583333333333" style="11" hidden="1" customWidth="1"/>
    <col min="9" max="9" width="24.1083333333333" style="11" hidden="1" customWidth="1"/>
    <col min="10" max="16384" width="8.88333333333333" style="11"/>
  </cols>
  <sheetData>
    <row r="1" ht="60.6" customHeight="1" spans="1:6">
      <c r="A1" s="135" t="s">
        <v>33</v>
      </c>
      <c r="B1" s="136"/>
      <c r="C1" s="136"/>
      <c r="D1" s="136"/>
      <c r="E1" s="136"/>
      <c r="F1" s="136"/>
    </row>
    <row r="2" ht="25.05" customHeight="1" spans="6:6">
      <c r="F2" s="11" t="s">
        <v>1</v>
      </c>
    </row>
    <row r="3" ht="34.95" customHeight="1" spans="1:6">
      <c r="A3" s="137" t="s">
        <v>2</v>
      </c>
      <c r="B3" s="137" t="s">
        <v>3</v>
      </c>
      <c r="C3" s="137" t="s">
        <v>4</v>
      </c>
      <c r="D3" s="137" t="s">
        <v>5</v>
      </c>
      <c r="E3" s="63" t="s">
        <v>6</v>
      </c>
      <c r="F3" s="63" t="s">
        <v>7</v>
      </c>
    </row>
    <row r="4" ht="25.05" customHeight="1" spans="1:9">
      <c r="A4" s="138" t="s">
        <v>34</v>
      </c>
      <c r="B4" s="139">
        <v>21033</v>
      </c>
      <c r="C4" s="139">
        <v>28857</v>
      </c>
      <c r="D4" s="139">
        <v>28575</v>
      </c>
      <c r="E4" s="140">
        <f>D4/C4*100</f>
        <v>99.0227674394428</v>
      </c>
      <c r="F4" s="140">
        <v>11.7214685068616</v>
      </c>
      <c r="H4" s="141" t="s">
        <v>34</v>
      </c>
      <c r="I4" s="132">
        <v>350590</v>
      </c>
    </row>
    <row r="5" ht="25.05" customHeight="1" spans="1:9">
      <c r="A5" s="138" t="s">
        <v>35</v>
      </c>
      <c r="B5" s="139">
        <v>104</v>
      </c>
      <c r="C5" s="139">
        <v>104</v>
      </c>
      <c r="D5" s="139">
        <v>104</v>
      </c>
      <c r="E5" s="140">
        <f t="shared" ref="E5:E27" si="0">D5/C5*100</f>
        <v>100</v>
      </c>
      <c r="F5" s="140">
        <v>-36.969696969697</v>
      </c>
      <c r="H5" s="141" t="s">
        <v>36</v>
      </c>
      <c r="I5" s="132">
        <v>18969</v>
      </c>
    </row>
    <row r="6" ht="25.05" customHeight="1" spans="1:9">
      <c r="A6" s="138" t="s">
        <v>37</v>
      </c>
      <c r="B6" s="139">
        <v>27433</v>
      </c>
      <c r="C6" s="139">
        <v>36647</v>
      </c>
      <c r="D6" s="139">
        <v>36188</v>
      </c>
      <c r="E6" s="140">
        <f t="shared" si="0"/>
        <v>98.747510028106</v>
      </c>
      <c r="F6" s="140">
        <v>57.1137064212217</v>
      </c>
      <c r="H6" s="141" t="s">
        <v>38</v>
      </c>
      <c r="I6" s="132">
        <v>352412</v>
      </c>
    </row>
    <row r="7" ht="25.05" customHeight="1" spans="1:9">
      <c r="A7" s="138" t="s">
        <v>39</v>
      </c>
      <c r="B7" s="139">
        <v>74979</v>
      </c>
      <c r="C7" s="139">
        <v>81367</v>
      </c>
      <c r="D7" s="139">
        <v>66765</v>
      </c>
      <c r="E7" s="140">
        <f t="shared" si="0"/>
        <v>82.0541497167156</v>
      </c>
      <c r="F7" s="140">
        <v>-1.48586436876586</v>
      </c>
      <c r="H7" s="141" t="s">
        <v>40</v>
      </c>
      <c r="I7" s="132">
        <v>1161038</v>
      </c>
    </row>
    <row r="8" ht="25.05" customHeight="1" spans="1:9">
      <c r="A8" s="138" t="s">
        <v>41</v>
      </c>
      <c r="B8" s="139">
        <v>552</v>
      </c>
      <c r="C8" s="139">
        <v>613</v>
      </c>
      <c r="D8" s="139">
        <v>463</v>
      </c>
      <c r="E8" s="140">
        <f t="shared" si="0"/>
        <v>75.5301794453507</v>
      </c>
      <c r="F8" s="140">
        <v>-54.2037586547972</v>
      </c>
      <c r="H8" s="141" t="s">
        <v>42</v>
      </c>
      <c r="I8" s="132">
        <v>224433</v>
      </c>
    </row>
    <row r="9" ht="25.05" customHeight="1" spans="1:9">
      <c r="A9" s="138" t="s">
        <v>43</v>
      </c>
      <c r="B9" s="139">
        <v>6882</v>
      </c>
      <c r="C9" s="139">
        <v>8191</v>
      </c>
      <c r="D9" s="139">
        <v>6610</v>
      </c>
      <c r="E9" s="140">
        <f t="shared" si="0"/>
        <v>80.6983274325479</v>
      </c>
      <c r="F9" s="140">
        <v>-33.820584701642</v>
      </c>
      <c r="H9" s="141" t="s">
        <v>44</v>
      </c>
      <c r="I9" s="132">
        <v>107639</v>
      </c>
    </row>
    <row r="10" ht="25.05" customHeight="1" spans="1:9">
      <c r="A10" s="138" t="s">
        <v>45</v>
      </c>
      <c r="B10" s="139">
        <v>90844</v>
      </c>
      <c r="C10" s="139">
        <v>103916</v>
      </c>
      <c r="D10" s="139">
        <v>101608</v>
      </c>
      <c r="E10" s="140">
        <f t="shared" si="0"/>
        <v>97.778975326225</v>
      </c>
      <c r="F10" s="140">
        <v>-0.556876792233086</v>
      </c>
      <c r="H10" s="141" t="s">
        <v>46</v>
      </c>
      <c r="I10" s="132">
        <v>1717258</v>
      </c>
    </row>
    <row r="11" ht="25.05" customHeight="1" spans="1:9">
      <c r="A11" s="138" t="s">
        <v>47</v>
      </c>
      <c r="B11" s="139">
        <v>25291</v>
      </c>
      <c r="C11" s="139">
        <v>32852</v>
      </c>
      <c r="D11" s="139">
        <v>29895</v>
      </c>
      <c r="E11" s="140">
        <f t="shared" si="0"/>
        <v>90.9990259344941</v>
      </c>
      <c r="F11" s="140">
        <v>16.1015961784924</v>
      </c>
      <c r="H11" s="141" t="s">
        <v>48</v>
      </c>
      <c r="I11" s="132">
        <v>236088</v>
      </c>
    </row>
    <row r="12" ht="25.05" customHeight="1" spans="1:9">
      <c r="A12" s="138" t="s">
        <v>49</v>
      </c>
      <c r="B12" s="139">
        <v>1968</v>
      </c>
      <c r="C12" s="139">
        <v>7096</v>
      </c>
      <c r="D12" s="139">
        <v>1763</v>
      </c>
      <c r="E12" s="140">
        <f t="shared" si="0"/>
        <v>24.8449830890643</v>
      </c>
      <c r="F12" s="140">
        <v>-76.0689561558301</v>
      </c>
      <c r="H12" s="141" t="s">
        <v>50</v>
      </c>
      <c r="I12" s="132">
        <v>570272</v>
      </c>
    </row>
    <row r="13" ht="25.05" customHeight="1" spans="1:9">
      <c r="A13" s="138" t="s">
        <v>51</v>
      </c>
      <c r="B13" s="139">
        <v>31301</v>
      </c>
      <c r="C13" s="139">
        <v>65292</v>
      </c>
      <c r="D13" s="139">
        <v>59178</v>
      </c>
      <c r="E13" s="140">
        <f t="shared" si="0"/>
        <v>90.6359125160816</v>
      </c>
      <c r="F13" s="140">
        <v>-22.7067904862662</v>
      </c>
      <c r="H13" s="141" t="s">
        <v>52</v>
      </c>
      <c r="I13" s="132">
        <v>26489</v>
      </c>
    </row>
    <row r="14" ht="25.05" customHeight="1" spans="1:9">
      <c r="A14" s="138" t="s">
        <v>53</v>
      </c>
      <c r="B14" s="139">
        <v>9166</v>
      </c>
      <c r="C14" s="139">
        <v>28059</v>
      </c>
      <c r="D14" s="139">
        <v>23379</v>
      </c>
      <c r="E14" s="140">
        <f t="shared" si="0"/>
        <v>83.3208596172351</v>
      </c>
      <c r="F14" s="140">
        <v>56.0993523402551</v>
      </c>
      <c r="H14" s="141" t="s">
        <v>54</v>
      </c>
      <c r="I14" s="132">
        <v>1916607</v>
      </c>
    </row>
    <row r="15" ht="25.05" customHeight="1" spans="1:9">
      <c r="A15" s="138" t="s">
        <v>55</v>
      </c>
      <c r="B15" s="139">
        <v>5127</v>
      </c>
      <c r="C15" s="139">
        <v>37498</v>
      </c>
      <c r="D15" s="139">
        <v>37373</v>
      </c>
      <c r="E15" s="140">
        <f t="shared" si="0"/>
        <v>99.6666488879407</v>
      </c>
      <c r="F15" s="140">
        <v>557.049929676512</v>
      </c>
      <c r="H15" s="141" t="s">
        <v>56</v>
      </c>
      <c r="I15" s="132">
        <v>1502165</v>
      </c>
    </row>
    <row r="16" ht="25.05" customHeight="1" spans="1:9">
      <c r="A16" s="138" t="s">
        <v>57</v>
      </c>
      <c r="B16" s="139">
        <v>4816</v>
      </c>
      <c r="C16" s="139">
        <v>5503</v>
      </c>
      <c r="D16" s="139">
        <v>5384</v>
      </c>
      <c r="E16" s="140">
        <f t="shared" si="0"/>
        <v>97.8375431582773</v>
      </c>
      <c r="F16" s="140">
        <v>-64.5439578531445</v>
      </c>
      <c r="H16" s="141" t="s">
        <v>58</v>
      </c>
      <c r="I16" s="132">
        <v>356860</v>
      </c>
    </row>
    <row r="17" ht="25.05" customHeight="1" spans="1:9">
      <c r="A17" s="138" t="s">
        <v>59</v>
      </c>
      <c r="B17" s="139">
        <v>404</v>
      </c>
      <c r="C17" s="139">
        <v>1249</v>
      </c>
      <c r="D17" s="139">
        <v>1225</v>
      </c>
      <c r="E17" s="140">
        <f t="shared" si="0"/>
        <v>98.0784627702162</v>
      </c>
      <c r="F17" s="140">
        <v>62.2516556291391</v>
      </c>
      <c r="H17" s="142" t="s">
        <v>60</v>
      </c>
      <c r="I17" s="132">
        <v>32496</v>
      </c>
    </row>
    <row r="18" ht="25.05" customHeight="1" spans="1:9">
      <c r="A18" s="138" t="s">
        <v>61</v>
      </c>
      <c r="B18" s="139">
        <v>0</v>
      </c>
      <c r="C18" s="139">
        <v>10</v>
      </c>
      <c r="D18" s="139">
        <v>10</v>
      </c>
      <c r="E18" s="140">
        <f t="shared" si="0"/>
        <v>100</v>
      </c>
      <c r="F18" s="140">
        <v>-41.1764705882353</v>
      </c>
      <c r="H18" s="142" t="s">
        <v>62</v>
      </c>
      <c r="I18" s="148">
        <v>0</v>
      </c>
    </row>
    <row r="19" ht="25.05" customHeight="1" spans="1:9">
      <c r="A19" s="138" t="s">
        <v>63</v>
      </c>
      <c r="B19" s="139">
        <v>0</v>
      </c>
      <c r="C19" s="139">
        <v>0</v>
      </c>
      <c r="D19" s="139">
        <v>0</v>
      </c>
      <c r="E19" s="140"/>
      <c r="F19" s="140"/>
      <c r="H19" s="143" t="s">
        <v>64</v>
      </c>
      <c r="I19" s="149">
        <v>36930</v>
      </c>
    </row>
    <row r="20" ht="25.05" customHeight="1" spans="1:9">
      <c r="A20" s="138" t="s">
        <v>65</v>
      </c>
      <c r="B20" s="139">
        <v>6847</v>
      </c>
      <c r="C20" s="139">
        <v>1484</v>
      </c>
      <c r="D20" s="139">
        <v>832</v>
      </c>
      <c r="E20" s="140">
        <f t="shared" si="0"/>
        <v>56.0646900269542</v>
      </c>
      <c r="F20" s="140">
        <v>-40.9929078014184</v>
      </c>
      <c r="H20" s="144" t="s">
        <v>66</v>
      </c>
      <c r="I20" s="150">
        <v>186781</v>
      </c>
    </row>
    <row r="21" ht="25.05" customHeight="1" spans="1:9">
      <c r="A21" s="138" t="s">
        <v>67</v>
      </c>
      <c r="B21" s="139">
        <v>24829</v>
      </c>
      <c r="C21" s="139">
        <v>149033</v>
      </c>
      <c r="D21" s="139">
        <v>149033</v>
      </c>
      <c r="E21" s="140">
        <f t="shared" si="0"/>
        <v>100</v>
      </c>
      <c r="F21" s="140">
        <v>55.0424451749823</v>
      </c>
      <c r="H21" s="145" t="s">
        <v>68</v>
      </c>
      <c r="I21" s="132">
        <v>256411</v>
      </c>
    </row>
    <row r="22" ht="25.05" customHeight="1" spans="1:9">
      <c r="A22" s="138" t="s">
        <v>69</v>
      </c>
      <c r="B22" s="139">
        <v>2415</v>
      </c>
      <c r="C22" s="139">
        <v>2431</v>
      </c>
      <c r="D22" s="139">
        <v>2348</v>
      </c>
      <c r="E22" s="140">
        <f t="shared" si="0"/>
        <v>96.5857671740025</v>
      </c>
      <c r="F22" s="140">
        <v>-28.6755771567436</v>
      </c>
      <c r="H22" s="141" t="s">
        <v>70</v>
      </c>
      <c r="I22" s="132">
        <v>178993</v>
      </c>
    </row>
    <row r="23" ht="25.05" customHeight="1" spans="1:9">
      <c r="A23" s="138" t="s">
        <v>71</v>
      </c>
      <c r="B23" s="139">
        <v>5000</v>
      </c>
      <c r="C23" s="139">
        <v>0</v>
      </c>
      <c r="D23" s="139">
        <v>0</v>
      </c>
      <c r="E23" s="140"/>
      <c r="F23" s="140"/>
      <c r="H23" s="142" t="s">
        <v>72</v>
      </c>
      <c r="I23" s="149">
        <v>0</v>
      </c>
    </row>
    <row r="24" ht="25.05" customHeight="1" spans="1:9">
      <c r="A24" s="138" t="s">
        <v>73</v>
      </c>
      <c r="B24" s="139">
        <v>11034</v>
      </c>
      <c r="C24" s="139">
        <v>218</v>
      </c>
      <c r="D24" s="139">
        <v>99</v>
      </c>
      <c r="E24" s="140">
        <f t="shared" si="0"/>
        <v>45.4128440366972</v>
      </c>
      <c r="F24" s="140">
        <v>-56.578947368421</v>
      </c>
      <c r="H24" s="141" t="s">
        <v>74</v>
      </c>
      <c r="I24" s="151">
        <v>37961</v>
      </c>
    </row>
    <row r="25" ht="25.05" customHeight="1" spans="1:9">
      <c r="A25" s="138" t="s">
        <v>75</v>
      </c>
      <c r="B25" s="139">
        <v>5000</v>
      </c>
      <c r="C25" s="139">
        <v>9689</v>
      </c>
      <c r="D25" s="139">
        <v>9689</v>
      </c>
      <c r="E25" s="140">
        <f t="shared" si="0"/>
        <v>100</v>
      </c>
      <c r="F25" s="140">
        <v>115.119893428064</v>
      </c>
      <c r="H25" s="146" t="s">
        <v>76</v>
      </c>
      <c r="I25" s="132">
        <v>64670</v>
      </c>
    </row>
    <row r="26" ht="25.05" customHeight="1" spans="1:9">
      <c r="A26" s="138" t="s">
        <v>77</v>
      </c>
      <c r="B26" s="139">
        <v>0</v>
      </c>
      <c r="C26" s="139">
        <v>147</v>
      </c>
      <c r="D26" s="139">
        <v>147</v>
      </c>
      <c r="E26" s="140">
        <f t="shared" si="0"/>
        <v>100</v>
      </c>
      <c r="F26" s="140">
        <v>465.384615384615</v>
      </c>
      <c r="H26" s="143" t="s">
        <v>78</v>
      </c>
      <c r="I26" s="132">
        <v>0</v>
      </c>
    </row>
    <row r="27" ht="25.05" customHeight="1" spans="1:9">
      <c r="A27" s="137" t="s">
        <v>79</v>
      </c>
      <c r="B27" s="147">
        <f>SUM(B4:B26)</f>
        <v>355025</v>
      </c>
      <c r="C27" s="147">
        <f t="shared" ref="C27:D27" si="1">SUM(C4:C26)</f>
        <v>600256</v>
      </c>
      <c r="D27" s="147">
        <f t="shared" si="1"/>
        <v>560668</v>
      </c>
      <c r="E27" s="140">
        <f t="shared" si="0"/>
        <v>93.4048139460497</v>
      </c>
      <c r="F27" s="140">
        <v>16.4158402684341</v>
      </c>
      <c r="I27" s="152">
        <v>9335062</v>
      </c>
    </row>
  </sheetData>
  <mergeCells count="1">
    <mergeCell ref="A1:F1"/>
  </mergeCells>
  <pageMargins left="0.529166666666667" right="0.438888888888889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D1391"/>
  <sheetViews>
    <sheetView workbookViewId="0">
      <selection activeCell="E15" sqref="E15"/>
    </sheetView>
  </sheetViews>
  <sheetFormatPr defaultColWidth="9" defaultRowHeight="13.5" outlineLevelCol="3"/>
  <cols>
    <col min="1" max="1" width="13.4416666666667" style="120" customWidth="1"/>
    <col min="2" max="2" width="49.8833333333333" style="120" customWidth="1"/>
    <col min="3" max="3" width="24.4416666666667" style="120" customWidth="1"/>
    <col min="4" max="4" width="10.5583333333333" style="11" hidden="1" customWidth="1"/>
    <col min="5" max="16383" width="8.88333333333333" style="120"/>
    <col min="16384" max="16384" width="8.88333333333333" style="11"/>
  </cols>
  <sheetData>
    <row r="1" s="120" customFormat="1" ht="77.4" customHeight="1" spans="1:4">
      <c r="A1" s="121" t="s">
        <v>80</v>
      </c>
      <c r="B1" s="122"/>
      <c r="C1" s="122"/>
      <c r="D1" s="11"/>
    </row>
    <row r="2" s="120" customFormat="1" ht="25.05" customHeight="1" spans="2:4">
      <c r="B2" s="123"/>
      <c r="C2" s="123" t="s">
        <v>1</v>
      </c>
      <c r="D2" s="11"/>
    </row>
    <row r="3" s="120" customFormat="1" ht="34.95" customHeight="1" spans="1:4">
      <c r="A3" s="124" t="s">
        <v>81</v>
      </c>
      <c r="B3" s="124" t="s">
        <v>82</v>
      </c>
      <c r="C3" s="124" t="s">
        <v>5</v>
      </c>
      <c r="D3" s="125" t="s">
        <v>83</v>
      </c>
    </row>
    <row r="4" s="120" customFormat="1" ht="25.05" customHeight="1" spans="1:4">
      <c r="A4" s="124"/>
      <c r="B4" s="124" t="s">
        <v>84</v>
      </c>
      <c r="C4" s="81">
        <f>SUM(C5,C258,C295,C313,C434,C489,C545,C594,C710,C774,C852,C876,C1008,C1079,C1155,C1182,C1211,C1221,C1301,C1319,C1373,C1376,C1388)</f>
        <v>560668</v>
      </c>
      <c r="D4" s="126">
        <f>C4</f>
        <v>560668</v>
      </c>
    </row>
    <row r="5" s="120" customFormat="1" ht="25.05" customHeight="1" spans="1:4">
      <c r="A5" s="127">
        <v>201</v>
      </c>
      <c r="B5" s="128" t="s">
        <v>85</v>
      </c>
      <c r="C5" s="81">
        <f>SUM(C6,C18,C27,C39,C51,C62,C73,C85,C94,C104,C119,C128,C139,C151,C161,C174,C181,C188,C197,C203,C210,C218,C225,C231,C237,C243,C249,C255)</f>
        <v>28575</v>
      </c>
      <c r="D5" s="126">
        <f t="shared" ref="D5:D68" si="0">C5</f>
        <v>28575</v>
      </c>
    </row>
    <row r="6" s="120" customFormat="1" ht="25.05" customHeight="1" spans="1:4">
      <c r="A6" s="127">
        <v>20101</v>
      </c>
      <c r="B6" s="128" t="s">
        <v>86</v>
      </c>
      <c r="C6" s="81">
        <f>SUM(C7:C17)</f>
        <v>769</v>
      </c>
      <c r="D6" s="126">
        <f t="shared" si="0"/>
        <v>769</v>
      </c>
    </row>
    <row r="7" s="120" customFormat="1" ht="25.05" customHeight="1" spans="1:4">
      <c r="A7" s="127">
        <v>2010101</v>
      </c>
      <c r="B7" s="127" t="s">
        <v>87</v>
      </c>
      <c r="C7" s="81">
        <v>550</v>
      </c>
      <c r="D7" s="126">
        <f t="shared" si="0"/>
        <v>550</v>
      </c>
    </row>
    <row r="8" s="120" customFormat="1" ht="25.05" customHeight="1" spans="1:4">
      <c r="A8" s="127">
        <v>2010102</v>
      </c>
      <c r="B8" s="127" t="s">
        <v>88</v>
      </c>
      <c r="C8" s="81">
        <v>219</v>
      </c>
      <c r="D8" s="126">
        <f t="shared" si="0"/>
        <v>219</v>
      </c>
    </row>
    <row r="9" s="120" customFormat="1" ht="25.05" customHeight="1" spans="1:4">
      <c r="A9" s="127">
        <v>2010103</v>
      </c>
      <c r="B9" s="127" t="s">
        <v>89</v>
      </c>
      <c r="C9" s="81">
        <v>0</v>
      </c>
      <c r="D9" s="126">
        <f t="shared" si="0"/>
        <v>0</v>
      </c>
    </row>
    <row r="10" s="120" customFormat="1" ht="25.05" customHeight="1" spans="1:4">
      <c r="A10" s="127">
        <v>2010104</v>
      </c>
      <c r="B10" s="127" t="s">
        <v>90</v>
      </c>
      <c r="C10" s="81">
        <v>0</v>
      </c>
      <c r="D10" s="126">
        <f t="shared" si="0"/>
        <v>0</v>
      </c>
    </row>
    <row r="11" s="120" customFormat="1" ht="25.05" customHeight="1" spans="1:4">
      <c r="A11" s="127">
        <v>2010105</v>
      </c>
      <c r="B11" s="127" t="s">
        <v>91</v>
      </c>
      <c r="C11" s="81">
        <v>0</v>
      </c>
      <c r="D11" s="126">
        <f t="shared" si="0"/>
        <v>0</v>
      </c>
    </row>
    <row r="12" s="120" customFormat="1" ht="25.05" customHeight="1" spans="1:4">
      <c r="A12" s="127">
        <v>2010106</v>
      </c>
      <c r="B12" s="127" t="s">
        <v>92</v>
      </c>
      <c r="C12" s="81">
        <v>0</v>
      </c>
      <c r="D12" s="126">
        <f t="shared" si="0"/>
        <v>0</v>
      </c>
    </row>
    <row r="13" s="120" customFormat="1" ht="25.05" customHeight="1" spans="1:4">
      <c r="A13" s="127">
        <v>2010107</v>
      </c>
      <c r="B13" s="127" t="s">
        <v>93</v>
      </c>
      <c r="C13" s="81">
        <v>0</v>
      </c>
      <c r="D13" s="126">
        <f t="shared" si="0"/>
        <v>0</v>
      </c>
    </row>
    <row r="14" s="120" customFormat="1" ht="25.05" customHeight="1" spans="1:4">
      <c r="A14" s="127">
        <v>2010108</v>
      </c>
      <c r="B14" s="127" t="s">
        <v>94</v>
      </c>
      <c r="C14" s="81">
        <v>0</v>
      </c>
      <c r="D14" s="126">
        <f t="shared" si="0"/>
        <v>0</v>
      </c>
    </row>
    <row r="15" s="120" customFormat="1" ht="25.05" customHeight="1" spans="1:4">
      <c r="A15" s="127">
        <v>2010109</v>
      </c>
      <c r="B15" s="127" t="s">
        <v>95</v>
      </c>
      <c r="C15" s="81">
        <v>0</v>
      </c>
      <c r="D15" s="126">
        <f t="shared" si="0"/>
        <v>0</v>
      </c>
    </row>
    <row r="16" s="120" customFormat="1" ht="25.05" customHeight="1" spans="1:4">
      <c r="A16" s="127">
        <v>2010150</v>
      </c>
      <c r="B16" s="127" t="s">
        <v>96</v>
      </c>
      <c r="C16" s="81">
        <v>0</v>
      </c>
      <c r="D16" s="126">
        <f t="shared" si="0"/>
        <v>0</v>
      </c>
    </row>
    <row r="17" s="120" customFormat="1" ht="25.05" customHeight="1" spans="1:4">
      <c r="A17" s="127">
        <v>2010199</v>
      </c>
      <c r="B17" s="127" t="s">
        <v>97</v>
      </c>
      <c r="C17" s="81">
        <v>0</v>
      </c>
      <c r="D17" s="126">
        <f t="shared" si="0"/>
        <v>0</v>
      </c>
    </row>
    <row r="18" s="120" customFormat="1" ht="25.05" customHeight="1" spans="1:4">
      <c r="A18" s="127">
        <v>20102</v>
      </c>
      <c r="B18" s="128" t="s">
        <v>98</v>
      </c>
      <c r="C18" s="81">
        <f>SUM(C19:C26)</f>
        <v>681</v>
      </c>
      <c r="D18" s="126">
        <f t="shared" si="0"/>
        <v>681</v>
      </c>
    </row>
    <row r="19" s="120" customFormat="1" ht="25.05" customHeight="1" spans="1:4">
      <c r="A19" s="127">
        <v>2010201</v>
      </c>
      <c r="B19" s="127" t="s">
        <v>87</v>
      </c>
      <c r="C19" s="81">
        <v>500</v>
      </c>
      <c r="D19" s="126">
        <f t="shared" si="0"/>
        <v>500</v>
      </c>
    </row>
    <row r="20" s="120" customFormat="1" ht="25.05" customHeight="1" spans="1:4">
      <c r="A20" s="127">
        <v>2010202</v>
      </c>
      <c r="B20" s="127" t="s">
        <v>88</v>
      </c>
      <c r="C20" s="81">
        <v>181</v>
      </c>
      <c r="D20" s="126">
        <f t="shared" si="0"/>
        <v>181</v>
      </c>
    </row>
    <row r="21" s="120" customFormat="1" ht="25.05" customHeight="1" spans="1:4">
      <c r="A21" s="127">
        <v>2010203</v>
      </c>
      <c r="B21" s="127" t="s">
        <v>89</v>
      </c>
      <c r="C21" s="81">
        <v>0</v>
      </c>
      <c r="D21" s="126">
        <f t="shared" si="0"/>
        <v>0</v>
      </c>
    </row>
    <row r="22" s="120" customFormat="1" ht="25.05" customHeight="1" spans="1:4">
      <c r="A22" s="127">
        <v>2010204</v>
      </c>
      <c r="B22" s="127" t="s">
        <v>99</v>
      </c>
      <c r="C22" s="81">
        <v>0</v>
      </c>
      <c r="D22" s="126">
        <f t="shared" si="0"/>
        <v>0</v>
      </c>
    </row>
    <row r="23" s="120" customFormat="1" ht="25.05" customHeight="1" spans="1:4">
      <c r="A23" s="127">
        <v>2010205</v>
      </c>
      <c r="B23" s="127" t="s">
        <v>100</v>
      </c>
      <c r="C23" s="81">
        <v>0</v>
      </c>
      <c r="D23" s="126">
        <f t="shared" si="0"/>
        <v>0</v>
      </c>
    </row>
    <row r="24" s="120" customFormat="1" ht="25.05" customHeight="1" spans="1:4">
      <c r="A24" s="127">
        <v>2010206</v>
      </c>
      <c r="B24" s="127" t="s">
        <v>101</v>
      </c>
      <c r="C24" s="81">
        <v>0</v>
      </c>
      <c r="D24" s="126">
        <f t="shared" si="0"/>
        <v>0</v>
      </c>
    </row>
    <row r="25" s="120" customFormat="1" ht="25.05" customHeight="1" spans="1:4">
      <c r="A25" s="127">
        <v>2010250</v>
      </c>
      <c r="B25" s="127" t="s">
        <v>96</v>
      </c>
      <c r="C25" s="81">
        <v>0</v>
      </c>
      <c r="D25" s="126">
        <f t="shared" si="0"/>
        <v>0</v>
      </c>
    </row>
    <row r="26" s="120" customFormat="1" ht="25.05" customHeight="1" spans="1:4">
      <c r="A26" s="127">
        <v>2010299</v>
      </c>
      <c r="B26" s="127" t="s">
        <v>102</v>
      </c>
      <c r="C26" s="81">
        <v>0</v>
      </c>
      <c r="D26" s="126">
        <f t="shared" si="0"/>
        <v>0</v>
      </c>
    </row>
    <row r="27" s="120" customFormat="1" ht="25.05" customHeight="1" spans="1:4">
      <c r="A27" s="127">
        <v>20103</v>
      </c>
      <c r="B27" s="128" t="s">
        <v>103</v>
      </c>
      <c r="C27" s="81">
        <f>SUM(C28:C38)</f>
        <v>8791</v>
      </c>
      <c r="D27" s="126">
        <f t="shared" si="0"/>
        <v>8791</v>
      </c>
    </row>
    <row r="28" s="120" customFormat="1" ht="25.05" customHeight="1" spans="1:4">
      <c r="A28" s="127">
        <v>2010301</v>
      </c>
      <c r="B28" s="127" t="s">
        <v>87</v>
      </c>
      <c r="C28" s="81">
        <v>1229</v>
      </c>
      <c r="D28" s="126">
        <f t="shared" si="0"/>
        <v>1229</v>
      </c>
    </row>
    <row r="29" s="120" customFormat="1" ht="25.05" customHeight="1" spans="1:4">
      <c r="A29" s="127">
        <v>2010302</v>
      </c>
      <c r="B29" s="127" t="s">
        <v>88</v>
      </c>
      <c r="C29" s="81">
        <v>999</v>
      </c>
      <c r="D29" s="126">
        <f t="shared" si="0"/>
        <v>999</v>
      </c>
    </row>
    <row r="30" s="120" customFormat="1" ht="25.05" customHeight="1" spans="1:4">
      <c r="A30" s="127">
        <v>2010303</v>
      </c>
      <c r="B30" s="127" t="s">
        <v>89</v>
      </c>
      <c r="C30" s="81">
        <v>2429</v>
      </c>
      <c r="D30" s="126">
        <f t="shared" si="0"/>
        <v>2429</v>
      </c>
    </row>
    <row r="31" s="120" customFormat="1" ht="25.05" customHeight="1" spans="1:4">
      <c r="A31" s="127">
        <v>2010304</v>
      </c>
      <c r="B31" s="127" t="s">
        <v>104</v>
      </c>
      <c r="C31" s="81">
        <v>0</v>
      </c>
      <c r="D31" s="126">
        <f t="shared" si="0"/>
        <v>0</v>
      </c>
    </row>
    <row r="32" s="120" customFormat="1" ht="25.05" customHeight="1" spans="1:4">
      <c r="A32" s="127">
        <v>2010305</v>
      </c>
      <c r="B32" s="127" t="s">
        <v>105</v>
      </c>
      <c r="C32" s="81">
        <v>0</v>
      </c>
      <c r="D32" s="126">
        <f t="shared" si="0"/>
        <v>0</v>
      </c>
    </row>
    <row r="33" s="11" customFormat="1" ht="25.05" hidden="1" customHeight="1" spans="1:4">
      <c r="A33" s="129">
        <v>2010306</v>
      </c>
      <c r="B33" s="129" t="s">
        <v>106</v>
      </c>
      <c r="C33" s="130">
        <v>0</v>
      </c>
      <c r="D33" s="126">
        <f t="shared" si="0"/>
        <v>0</v>
      </c>
    </row>
    <row r="34" s="11" customFormat="1" ht="25.05" hidden="1" customHeight="1" spans="1:4">
      <c r="A34" s="129">
        <v>2010307</v>
      </c>
      <c r="B34" s="129" t="s">
        <v>107</v>
      </c>
      <c r="C34" s="130">
        <v>135</v>
      </c>
      <c r="D34" s="126">
        <f t="shared" si="0"/>
        <v>135</v>
      </c>
    </row>
    <row r="35" s="11" customFormat="1" ht="25.05" hidden="1" customHeight="1" spans="1:4">
      <c r="A35" s="129">
        <v>2010308</v>
      </c>
      <c r="B35" s="129" t="s">
        <v>108</v>
      </c>
      <c r="C35" s="130">
        <v>631</v>
      </c>
      <c r="D35" s="126">
        <f t="shared" si="0"/>
        <v>631</v>
      </c>
    </row>
    <row r="36" s="11" customFormat="1" ht="25.05" hidden="1" customHeight="1" spans="1:4">
      <c r="A36" s="129">
        <v>2010309</v>
      </c>
      <c r="B36" s="129" t="s">
        <v>109</v>
      </c>
      <c r="C36" s="130">
        <v>0</v>
      </c>
      <c r="D36" s="126">
        <f t="shared" si="0"/>
        <v>0</v>
      </c>
    </row>
    <row r="37" s="11" customFormat="1" ht="25.05" hidden="1" customHeight="1" spans="1:4">
      <c r="A37" s="129">
        <v>2010350</v>
      </c>
      <c r="B37" s="129" t="s">
        <v>96</v>
      </c>
      <c r="C37" s="130">
        <v>278</v>
      </c>
      <c r="D37" s="126">
        <f t="shared" si="0"/>
        <v>278</v>
      </c>
    </row>
    <row r="38" s="120" customFormat="1" ht="25.05" customHeight="1" spans="1:4">
      <c r="A38" s="127">
        <v>2010399</v>
      </c>
      <c r="B38" s="127" t="s">
        <v>110</v>
      </c>
      <c r="C38" s="81">
        <v>3090</v>
      </c>
      <c r="D38" s="126">
        <f t="shared" si="0"/>
        <v>3090</v>
      </c>
    </row>
    <row r="39" s="11" customFormat="1" ht="25.05" hidden="1" customHeight="1" spans="1:4">
      <c r="A39" s="129">
        <v>20104</v>
      </c>
      <c r="B39" s="131" t="s">
        <v>111</v>
      </c>
      <c r="C39" s="132">
        <f>SUM(C40:C50)</f>
        <v>1870</v>
      </c>
      <c r="D39" s="126">
        <f t="shared" si="0"/>
        <v>1870</v>
      </c>
    </row>
    <row r="40" s="120" customFormat="1" ht="25.05" customHeight="1" spans="1:4">
      <c r="A40" s="127">
        <v>2010401</v>
      </c>
      <c r="B40" s="127" t="s">
        <v>87</v>
      </c>
      <c r="C40" s="81">
        <v>837</v>
      </c>
      <c r="D40" s="126">
        <f t="shared" si="0"/>
        <v>837</v>
      </c>
    </row>
    <row r="41" s="120" customFormat="1" ht="25.05" customHeight="1" spans="1:4">
      <c r="A41" s="127">
        <v>2010402</v>
      </c>
      <c r="B41" s="127" t="s">
        <v>88</v>
      </c>
      <c r="C41" s="81">
        <v>205</v>
      </c>
      <c r="D41" s="126">
        <f t="shared" si="0"/>
        <v>205</v>
      </c>
    </row>
    <row r="42" s="120" customFormat="1" ht="25.05" customHeight="1" spans="1:4">
      <c r="A42" s="127">
        <v>2010403</v>
      </c>
      <c r="B42" s="127" t="s">
        <v>89</v>
      </c>
      <c r="C42" s="81">
        <v>0</v>
      </c>
      <c r="D42" s="126">
        <f t="shared" si="0"/>
        <v>0</v>
      </c>
    </row>
    <row r="43" s="120" customFormat="1" ht="25.05" customHeight="1" spans="1:4">
      <c r="A43" s="127">
        <v>2010404</v>
      </c>
      <c r="B43" s="127" t="s">
        <v>112</v>
      </c>
      <c r="C43" s="81">
        <v>0</v>
      </c>
      <c r="D43" s="126">
        <f t="shared" si="0"/>
        <v>0</v>
      </c>
    </row>
    <row r="44" s="120" customFormat="1" ht="25.05" customHeight="1" spans="1:4">
      <c r="A44" s="127">
        <v>2010405</v>
      </c>
      <c r="B44" s="127" t="s">
        <v>113</v>
      </c>
      <c r="C44" s="81">
        <v>0</v>
      </c>
      <c r="D44" s="126">
        <f t="shared" si="0"/>
        <v>0</v>
      </c>
    </row>
    <row r="45" s="11" customFormat="1" ht="25.05" hidden="1" customHeight="1" spans="1:4">
      <c r="A45" s="129">
        <v>2010406</v>
      </c>
      <c r="B45" s="129" t="s">
        <v>114</v>
      </c>
      <c r="C45" s="130">
        <v>0</v>
      </c>
      <c r="D45" s="126">
        <f t="shared" si="0"/>
        <v>0</v>
      </c>
    </row>
    <row r="46" s="120" customFormat="1" ht="25.05" customHeight="1" spans="1:4">
      <c r="A46" s="127">
        <v>2010407</v>
      </c>
      <c r="B46" s="127" t="s">
        <v>115</v>
      </c>
      <c r="C46" s="81">
        <v>0</v>
      </c>
      <c r="D46" s="126">
        <f t="shared" si="0"/>
        <v>0</v>
      </c>
    </row>
    <row r="47" s="120" customFormat="1" ht="25.05" customHeight="1" spans="1:4">
      <c r="A47" s="127">
        <v>2010408</v>
      </c>
      <c r="B47" s="127" t="s">
        <v>116</v>
      </c>
      <c r="C47" s="81">
        <v>417</v>
      </c>
      <c r="D47" s="126">
        <f t="shared" si="0"/>
        <v>417</v>
      </c>
    </row>
    <row r="48" s="120" customFormat="1" ht="25.05" customHeight="1" spans="1:4">
      <c r="A48" s="127">
        <v>2010409</v>
      </c>
      <c r="B48" s="127" t="s">
        <v>117</v>
      </c>
      <c r="C48" s="81">
        <v>0</v>
      </c>
      <c r="D48" s="126">
        <f t="shared" si="0"/>
        <v>0</v>
      </c>
    </row>
    <row r="49" s="11" customFormat="1" ht="25.05" hidden="1" customHeight="1" spans="1:4">
      <c r="A49" s="129">
        <v>2010450</v>
      </c>
      <c r="B49" s="129" t="s">
        <v>96</v>
      </c>
      <c r="C49" s="130">
        <v>0</v>
      </c>
      <c r="D49" s="126">
        <f t="shared" si="0"/>
        <v>0</v>
      </c>
    </row>
    <row r="50" s="120" customFormat="1" ht="25.05" customHeight="1" spans="1:4">
      <c r="A50" s="127">
        <v>2010499</v>
      </c>
      <c r="B50" s="127" t="s">
        <v>118</v>
      </c>
      <c r="C50" s="81">
        <v>411</v>
      </c>
      <c r="D50" s="126">
        <f t="shared" si="0"/>
        <v>411</v>
      </c>
    </row>
    <row r="51" s="120" customFormat="1" ht="25.05" customHeight="1" spans="1:4">
      <c r="A51" s="127">
        <v>20105</v>
      </c>
      <c r="B51" s="128" t="s">
        <v>119</v>
      </c>
      <c r="C51" s="81">
        <f>SUM(C52:C61)</f>
        <v>528</v>
      </c>
      <c r="D51" s="126">
        <f t="shared" si="0"/>
        <v>528</v>
      </c>
    </row>
    <row r="52" s="120" customFormat="1" ht="25.05" customHeight="1" spans="1:4">
      <c r="A52" s="127">
        <v>2010501</v>
      </c>
      <c r="B52" s="127" t="s">
        <v>87</v>
      </c>
      <c r="C52" s="81">
        <v>341</v>
      </c>
      <c r="D52" s="126">
        <f t="shared" si="0"/>
        <v>341</v>
      </c>
    </row>
    <row r="53" s="120" customFormat="1" ht="25.05" customHeight="1" spans="1:4">
      <c r="A53" s="127">
        <v>2010502</v>
      </c>
      <c r="B53" s="127" t="s">
        <v>88</v>
      </c>
      <c r="C53" s="81">
        <v>31</v>
      </c>
      <c r="D53" s="126">
        <f t="shared" si="0"/>
        <v>31</v>
      </c>
    </row>
    <row r="54" s="120" customFormat="1" ht="25.05" customHeight="1" spans="1:4">
      <c r="A54" s="127">
        <v>2010503</v>
      </c>
      <c r="B54" s="127" t="s">
        <v>89</v>
      </c>
      <c r="C54" s="81">
        <v>0</v>
      </c>
      <c r="D54" s="126">
        <f t="shared" si="0"/>
        <v>0</v>
      </c>
    </row>
    <row r="55" s="120" customFormat="1" ht="25.05" customHeight="1" spans="1:4">
      <c r="A55" s="127">
        <v>2010504</v>
      </c>
      <c r="B55" s="127" t="s">
        <v>120</v>
      </c>
      <c r="C55" s="81">
        <v>133</v>
      </c>
      <c r="D55" s="126">
        <f t="shared" si="0"/>
        <v>133</v>
      </c>
    </row>
    <row r="56" s="11" customFormat="1" ht="25.05" hidden="1" customHeight="1" spans="1:4">
      <c r="A56" s="129">
        <v>2010505</v>
      </c>
      <c r="B56" s="129" t="s">
        <v>121</v>
      </c>
      <c r="C56" s="130">
        <v>0</v>
      </c>
      <c r="D56" s="126">
        <f t="shared" si="0"/>
        <v>0</v>
      </c>
    </row>
    <row r="57" s="120" customFormat="1" ht="25.05" customHeight="1" spans="1:4">
      <c r="A57" s="127">
        <v>2010506</v>
      </c>
      <c r="B57" s="127" t="s">
        <v>122</v>
      </c>
      <c r="C57" s="81">
        <v>0</v>
      </c>
      <c r="D57" s="126">
        <f t="shared" si="0"/>
        <v>0</v>
      </c>
    </row>
    <row r="58" s="120" customFormat="1" ht="25.05" customHeight="1" spans="1:4">
      <c r="A58" s="127">
        <v>2010507</v>
      </c>
      <c r="B58" s="127" t="s">
        <v>123</v>
      </c>
      <c r="C58" s="81">
        <v>16</v>
      </c>
      <c r="D58" s="126">
        <f t="shared" si="0"/>
        <v>16</v>
      </c>
    </row>
    <row r="59" s="11" customFormat="1" ht="25.05" hidden="1" customHeight="1" spans="1:4">
      <c r="A59" s="129">
        <v>2010508</v>
      </c>
      <c r="B59" s="129" t="s">
        <v>124</v>
      </c>
      <c r="C59" s="130">
        <v>7</v>
      </c>
      <c r="D59" s="126">
        <f t="shared" si="0"/>
        <v>7</v>
      </c>
    </row>
    <row r="60" s="11" customFormat="1" ht="25.05" hidden="1" customHeight="1" spans="1:4">
      <c r="A60" s="129">
        <v>2010550</v>
      </c>
      <c r="B60" s="129" t="s">
        <v>96</v>
      </c>
      <c r="C60" s="130">
        <v>0</v>
      </c>
      <c r="D60" s="126">
        <f t="shared" si="0"/>
        <v>0</v>
      </c>
    </row>
    <row r="61" s="120" customFormat="1" ht="25.05" customHeight="1" spans="1:4">
      <c r="A61" s="127">
        <v>2010599</v>
      </c>
      <c r="B61" s="127" t="s">
        <v>125</v>
      </c>
      <c r="C61" s="81">
        <v>0</v>
      </c>
      <c r="D61" s="126">
        <f t="shared" si="0"/>
        <v>0</v>
      </c>
    </row>
    <row r="62" s="120" customFormat="1" ht="25.05" customHeight="1" spans="1:4">
      <c r="A62" s="127">
        <v>20106</v>
      </c>
      <c r="B62" s="128" t="s">
        <v>126</v>
      </c>
      <c r="C62" s="81">
        <f>SUM(C63:C72)</f>
        <v>1601</v>
      </c>
      <c r="D62" s="126">
        <f t="shared" si="0"/>
        <v>1601</v>
      </c>
    </row>
    <row r="63" s="120" customFormat="1" ht="25.05" customHeight="1" spans="1:4">
      <c r="A63" s="127">
        <v>2010601</v>
      </c>
      <c r="B63" s="127" t="s">
        <v>87</v>
      </c>
      <c r="C63" s="81">
        <v>804</v>
      </c>
      <c r="D63" s="126">
        <f t="shared" si="0"/>
        <v>804</v>
      </c>
    </row>
    <row r="64" s="120" customFormat="1" ht="25.05" customHeight="1" spans="1:4">
      <c r="A64" s="127">
        <v>2010602</v>
      </c>
      <c r="B64" s="127" t="s">
        <v>88</v>
      </c>
      <c r="C64" s="81">
        <v>797</v>
      </c>
      <c r="D64" s="126">
        <f t="shared" si="0"/>
        <v>797</v>
      </c>
    </row>
    <row r="65" s="120" customFormat="1" ht="25.05" customHeight="1" spans="1:4">
      <c r="A65" s="127">
        <v>2010603</v>
      </c>
      <c r="B65" s="127" t="s">
        <v>89</v>
      </c>
      <c r="C65" s="81">
        <v>0</v>
      </c>
      <c r="D65" s="126">
        <f t="shared" si="0"/>
        <v>0</v>
      </c>
    </row>
    <row r="66" s="120" customFormat="1" ht="25.05" customHeight="1" spans="1:4">
      <c r="A66" s="127">
        <v>2010604</v>
      </c>
      <c r="B66" s="127" t="s">
        <v>127</v>
      </c>
      <c r="C66" s="81">
        <v>0</v>
      </c>
      <c r="D66" s="126">
        <f t="shared" si="0"/>
        <v>0</v>
      </c>
    </row>
    <row r="67" s="11" customFormat="1" ht="25.05" hidden="1" customHeight="1" spans="1:4">
      <c r="A67" s="129">
        <v>2010605</v>
      </c>
      <c r="B67" s="129" t="s">
        <v>128</v>
      </c>
      <c r="C67" s="130">
        <v>0</v>
      </c>
      <c r="D67" s="126">
        <f t="shared" si="0"/>
        <v>0</v>
      </c>
    </row>
    <row r="68" s="120" customFormat="1" ht="25.05" customHeight="1" spans="1:4">
      <c r="A68" s="127">
        <v>2010606</v>
      </c>
      <c r="B68" s="127" t="s">
        <v>129</v>
      </c>
      <c r="C68" s="81">
        <v>0</v>
      </c>
      <c r="D68" s="126">
        <f t="shared" si="0"/>
        <v>0</v>
      </c>
    </row>
    <row r="69" s="11" customFormat="1" ht="25.05" hidden="1" customHeight="1" spans="1:4">
      <c r="A69" s="129">
        <v>2010607</v>
      </c>
      <c r="B69" s="129" t="s">
        <v>130</v>
      </c>
      <c r="C69" s="130">
        <v>0</v>
      </c>
      <c r="D69" s="126">
        <f t="shared" ref="D69:D132" si="1">C69</f>
        <v>0</v>
      </c>
    </row>
    <row r="70" s="11" customFormat="1" ht="25.05" hidden="1" customHeight="1" spans="1:4">
      <c r="A70" s="129">
        <v>2010608</v>
      </c>
      <c r="B70" s="129" t="s">
        <v>131</v>
      </c>
      <c r="C70" s="130">
        <v>0</v>
      </c>
      <c r="D70" s="126">
        <f t="shared" si="1"/>
        <v>0</v>
      </c>
    </row>
    <row r="71" s="120" customFormat="1" ht="25.05" customHeight="1" spans="1:4">
      <c r="A71" s="127">
        <v>2010650</v>
      </c>
      <c r="B71" s="127" t="s">
        <v>96</v>
      </c>
      <c r="C71" s="81">
        <v>0</v>
      </c>
      <c r="D71" s="126">
        <f t="shared" si="1"/>
        <v>0</v>
      </c>
    </row>
    <row r="72" s="11" customFormat="1" ht="25.05" hidden="1" customHeight="1" spans="1:4">
      <c r="A72" s="129">
        <v>2010699</v>
      </c>
      <c r="B72" s="129" t="s">
        <v>132</v>
      </c>
      <c r="C72" s="130">
        <v>0</v>
      </c>
      <c r="D72" s="126">
        <f t="shared" si="1"/>
        <v>0</v>
      </c>
    </row>
    <row r="73" s="120" customFormat="1" ht="25.05" customHeight="1" spans="1:4">
      <c r="A73" s="127">
        <v>20107</v>
      </c>
      <c r="B73" s="128" t="s">
        <v>133</v>
      </c>
      <c r="C73" s="81">
        <f>SUM(C74:C84)</f>
        <v>1698</v>
      </c>
      <c r="D73" s="126">
        <f t="shared" si="1"/>
        <v>1698</v>
      </c>
    </row>
    <row r="74" s="120" customFormat="1" ht="25.05" customHeight="1" spans="1:4">
      <c r="A74" s="127">
        <v>2010701</v>
      </c>
      <c r="B74" s="127" t="s">
        <v>87</v>
      </c>
      <c r="C74" s="81">
        <v>0</v>
      </c>
      <c r="D74" s="126">
        <f t="shared" si="1"/>
        <v>0</v>
      </c>
    </row>
    <row r="75" s="11" customFormat="1" ht="25.05" hidden="1" customHeight="1" spans="1:4">
      <c r="A75" s="129">
        <v>2010702</v>
      </c>
      <c r="B75" s="129" t="s">
        <v>88</v>
      </c>
      <c r="C75" s="130">
        <v>1250</v>
      </c>
      <c r="D75" s="126">
        <f t="shared" si="1"/>
        <v>1250</v>
      </c>
    </row>
    <row r="76" s="120" customFormat="1" ht="25.05" customHeight="1" spans="1:4">
      <c r="A76" s="127">
        <v>2010703</v>
      </c>
      <c r="B76" s="127" t="s">
        <v>89</v>
      </c>
      <c r="C76" s="81">
        <v>0</v>
      </c>
      <c r="D76" s="126">
        <f t="shared" si="1"/>
        <v>0</v>
      </c>
    </row>
    <row r="77" s="120" customFormat="1" ht="25.05" customHeight="1" spans="1:4">
      <c r="A77" s="127">
        <v>2010704</v>
      </c>
      <c r="B77" s="127" t="s">
        <v>134</v>
      </c>
      <c r="C77" s="81">
        <v>0</v>
      </c>
      <c r="D77" s="126">
        <f t="shared" si="1"/>
        <v>0</v>
      </c>
    </row>
    <row r="78" s="120" customFormat="1" ht="25.05" customHeight="1" spans="1:4">
      <c r="A78" s="127">
        <v>2010705</v>
      </c>
      <c r="B78" s="127" t="s">
        <v>135</v>
      </c>
      <c r="C78" s="81">
        <v>0</v>
      </c>
      <c r="D78" s="126">
        <f t="shared" si="1"/>
        <v>0</v>
      </c>
    </row>
    <row r="79" s="11" customFormat="1" ht="25.05" hidden="1" customHeight="1" spans="1:4">
      <c r="A79" s="129">
        <v>2010706</v>
      </c>
      <c r="B79" s="129" t="s">
        <v>136</v>
      </c>
      <c r="C79" s="130">
        <v>448</v>
      </c>
      <c r="D79" s="126">
        <f t="shared" si="1"/>
        <v>448</v>
      </c>
    </row>
    <row r="80" s="120" customFormat="1" ht="25.05" customHeight="1" spans="1:4">
      <c r="A80" s="127">
        <v>2010707</v>
      </c>
      <c r="B80" s="127" t="s">
        <v>137</v>
      </c>
      <c r="C80" s="81">
        <v>0</v>
      </c>
      <c r="D80" s="126">
        <f t="shared" si="1"/>
        <v>0</v>
      </c>
    </row>
    <row r="81" s="11" customFormat="1" ht="25.05" hidden="1" customHeight="1" spans="1:4">
      <c r="A81" s="129">
        <v>2010708</v>
      </c>
      <c r="B81" s="129" t="s">
        <v>138</v>
      </c>
      <c r="C81" s="130">
        <v>0</v>
      </c>
      <c r="D81" s="126">
        <f t="shared" si="1"/>
        <v>0</v>
      </c>
    </row>
    <row r="82" s="120" customFormat="1" ht="25.05" customHeight="1" spans="1:4">
      <c r="A82" s="127">
        <v>2010709</v>
      </c>
      <c r="B82" s="127" t="s">
        <v>130</v>
      </c>
      <c r="C82" s="81">
        <v>0</v>
      </c>
      <c r="D82" s="126">
        <f t="shared" si="1"/>
        <v>0</v>
      </c>
    </row>
    <row r="83" s="120" customFormat="1" ht="25.05" customHeight="1" spans="1:4">
      <c r="A83" s="127">
        <v>2010750</v>
      </c>
      <c r="B83" s="127" t="s">
        <v>96</v>
      </c>
      <c r="C83" s="81">
        <v>0</v>
      </c>
      <c r="D83" s="126">
        <f t="shared" si="1"/>
        <v>0</v>
      </c>
    </row>
    <row r="84" s="120" customFormat="1" ht="25.05" customHeight="1" spans="1:4">
      <c r="A84" s="127">
        <v>2010799</v>
      </c>
      <c r="B84" s="127" t="s">
        <v>139</v>
      </c>
      <c r="C84" s="81">
        <v>0</v>
      </c>
      <c r="D84" s="126">
        <f t="shared" si="1"/>
        <v>0</v>
      </c>
    </row>
    <row r="85" s="120" customFormat="1" ht="25.05" customHeight="1" spans="1:4">
      <c r="A85" s="127">
        <v>20108</v>
      </c>
      <c r="B85" s="128" t="s">
        <v>140</v>
      </c>
      <c r="C85" s="81">
        <f>SUM(C86:C93)</f>
        <v>546</v>
      </c>
      <c r="D85" s="126">
        <f t="shared" si="1"/>
        <v>546</v>
      </c>
    </row>
    <row r="86" s="11" customFormat="1" ht="25.05" hidden="1" customHeight="1" spans="1:4">
      <c r="A86" s="129">
        <v>2010801</v>
      </c>
      <c r="B86" s="129" t="s">
        <v>87</v>
      </c>
      <c r="C86" s="130">
        <v>413</v>
      </c>
      <c r="D86" s="126">
        <f t="shared" si="1"/>
        <v>413</v>
      </c>
    </row>
    <row r="87" s="120" customFormat="1" ht="25.05" customHeight="1" spans="1:4">
      <c r="A87" s="127">
        <v>2010802</v>
      </c>
      <c r="B87" s="127" t="s">
        <v>88</v>
      </c>
      <c r="C87" s="81">
        <v>114</v>
      </c>
      <c r="D87" s="126">
        <f t="shared" si="1"/>
        <v>114</v>
      </c>
    </row>
    <row r="88" s="11" customFormat="1" ht="25.05" hidden="1" customHeight="1" spans="1:4">
      <c r="A88" s="129">
        <v>2010803</v>
      </c>
      <c r="B88" s="129" t="s">
        <v>89</v>
      </c>
      <c r="C88" s="130">
        <v>0</v>
      </c>
      <c r="D88" s="126">
        <f t="shared" si="1"/>
        <v>0</v>
      </c>
    </row>
    <row r="89" s="11" customFormat="1" ht="25.05" hidden="1" customHeight="1" spans="1:4">
      <c r="A89" s="129">
        <v>2010804</v>
      </c>
      <c r="B89" s="129" t="s">
        <v>141</v>
      </c>
      <c r="C89" s="130">
        <v>0</v>
      </c>
      <c r="D89" s="126">
        <f t="shared" si="1"/>
        <v>0</v>
      </c>
    </row>
    <row r="90" s="11" customFormat="1" ht="25.05" hidden="1" customHeight="1" spans="1:4">
      <c r="A90" s="129">
        <v>2010805</v>
      </c>
      <c r="B90" s="129" t="s">
        <v>142</v>
      </c>
      <c r="C90" s="130">
        <v>0</v>
      </c>
      <c r="D90" s="126">
        <f t="shared" si="1"/>
        <v>0</v>
      </c>
    </row>
    <row r="91" s="11" customFormat="1" ht="25.05" hidden="1" customHeight="1" spans="1:4">
      <c r="A91" s="129">
        <v>2010806</v>
      </c>
      <c r="B91" s="129" t="s">
        <v>130</v>
      </c>
      <c r="C91" s="130">
        <v>0</v>
      </c>
      <c r="D91" s="126">
        <f t="shared" si="1"/>
        <v>0</v>
      </c>
    </row>
    <row r="92" s="11" customFormat="1" ht="25.05" hidden="1" customHeight="1" spans="1:4">
      <c r="A92" s="129">
        <v>2010850</v>
      </c>
      <c r="B92" s="129" t="s">
        <v>96</v>
      </c>
      <c r="C92" s="130">
        <v>0</v>
      </c>
      <c r="D92" s="126">
        <f t="shared" si="1"/>
        <v>0</v>
      </c>
    </row>
    <row r="93" s="11" customFormat="1" ht="25.05" hidden="1" customHeight="1" spans="1:4">
      <c r="A93" s="129">
        <v>2010899</v>
      </c>
      <c r="B93" s="129" t="s">
        <v>143</v>
      </c>
      <c r="C93" s="130">
        <v>19</v>
      </c>
      <c r="D93" s="126">
        <f t="shared" si="1"/>
        <v>19</v>
      </c>
    </row>
    <row r="94" s="11" customFormat="1" ht="25.05" hidden="1" customHeight="1" spans="1:4">
      <c r="A94" s="129">
        <v>20109</v>
      </c>
      <c r="B94" s="131" t="s">
        <v>144</v>
      </c>
      <c r="C94" s="132">
        <f>SUM(C95:C103)</f>
        <v>0</v>
      </c>
      <c r="D94" s="126">
        <f t="shared" si="1"/>
        <v>0</v>
      </c>
    </row>
    <row r="95" s="120" customFormat="1" ht="25.05" customHeight="1" spans="1:4">
      <c r="A95" s="127">
        <v>2010901</v>
      </c>
      <c r="B95" s="127" t="s">
        <v>87</v>
      </c>
      <c r="C95" s="81">
        <v>0</v>
      </c>
      <c r="D95" s="126">
        <f t="shared" si="1"/>
        <v>0</v>
      </c>
    </row>
    <row r="96" s="120" customFormat="1" ht="25.05" customHeight="1" spans="1:4">
      <c r="A96" s="127">
        <v>2010902</v>
      </c>
      <c r="B96" s="127" t="s">
        <v>88</v>
      </c>
      <c r="C96" s="81">
        <v>0</v>
      </c>
      <c r="D96" s="126">
        <f t="shared" si="1"/>
        <v>0</v>
      </c>
    </row>
    <row r="97" s="120" customFormat="1" ht="25.05" customHeight="1" spans="1:4">
      <c r="A97" s="127">
        <v>2010903</v>
      </c>
      <c r="B97" s="127" t="s">
        <v>89</v>
      </c>
      <c r="C97" s="81">
        <v>0</v>
      </c>
      <c r="D97" s="126">
        <f t="shared" si="1"/>
        <v>0</v>
      </c>
    </row>
    <row r="98" s="11" customFormat="1" ht="25.05" hidden="1" customHeight="1" spans="1:4">
      <c r="A98" s="129">
        <v>2010904</v>
      </c>
      <c r="B98" s="129" t="s">
        <v>145</v>
      </c>
      <c r="C98" s="130">
        <v>0</v>
      </c>
      <c r="D98" s="126">
        <f t="shared" si="1"/>
        <v>0</v>
      </c>
    </row>
    <row r="99" s="11" customFormat="1" ht="25.05" hidden="1" customHeight="1" spans="1:4">
      <c r="A99" s="129">
        <v>2010905</v>
      </c>
      <c r="B99" s="129" t="s">
        <v>146</v>
      </c>
      <c r="C99" s="130">
        <v>0</v>
      </c>
      <c r="D99" s="126">
        <f t="shared" si="1"/>
        <v>0</v>
      </c>
    </row>
    <row r="100" s="11" customFormat="1" ht="25.05" hidden="1" customHeight="1" spans="1:4">
      <c r="A100" s="129">
        <v>2010907</v>
      </c>
      <c r="B100" s="129" t="s">
        <v>147</v>
      </c>
      <c r="C100" s="130">
        <v>0</v>
      </c>
      <c r="D100" s="126">
        <f t="shared" si="1"/>
        <v>0</v>
      </c>
    </row>
    <row r="101" s="120" customFormat="1" ht="25.05" customHeight="1" spans="1:4">
      <c r="A101" s="127">
        <v>2010908</v>
      </c>
      <c r="B101" s="127" t="s">
        <v>130</v>
      </c>
      <c r="C101" s="81">
        <v>0</v>
      </c>
      <c r="D101" s="126">
        <f t="shared" si="1"/>
        <v>0</v>
      </c>
    </row>
    <row r="102" s="120" customFormat="1" ht="25.05" customHeight="1" spans="1:4">
      <c r="A102" s="127">
        <v>2010950</v>
      </c>
      <c r="B102" s="127" t="s">
        <v>96</v>
      </c>
      <c r="C102" s="81">
        <v>0</v>
      </c>
      <c r="D102" s="126">
        <f t="shared" si="1"/>
        <v>0</v>
      </c>
    </row>
    <row r="103" s="120" customFormat="1" ht="25.05" customHeight="1" spans="1:4">
      <c r="A103" s="127">
        <v>2010999</v>
      </c>
      <c r="B103" s="127" t="s">
        <v>148</v>
      </c>
      <c r="C103" s="81">
        <v>0</v>
      </c>
      <c r="D103" s="126">
        <f t="shared" si="1"/>
        <v>0</v>
      </c>
    </row>
    <row r="104" s="120" customFormat="1" ht="25.05" customHeight="1" spans="1:4">
      <c r="A104" s="127">
        <v>20110</v>
      </c>
      <c r="B104" s="128" t="s">
        <v>149</v>
      </c>
      <c r="C104" s="81">
        <f>SUM(C105:C118)</f>
        <v>3</v>
      </c>
      <c r="D104" s="126">
        <f t="shared" si="1"/>
        <v>3</v>
      </c>
    </row>
    <row r="105" s="120" customFormat="1" ht="25.05" customHeight="1" spans="1:4">
      <c r="A105" s="127">
        <v>2011001</v>
      </c>
      <c r="B105" s="127" t="s">
        <v>87</v>
      </c>
      <c r="C105" s="81">
        <v>3</v>
      </c>
      <c r="D105" s="126">
        <f t="shared" si="1"/>
        <v>3</v>
      </c>
    </row>
    <row r="106" s="120" customFormat="1" ht="25.05" customHeight="1" spans="1:4">
      <c r="A106" s="127">
        <v>2011002</v>
      </c>
      <c r="B106" s="127" t="s">
        <v>88</v>
      </c>
      <c r="C106" s="81">
        <v>0</v>
      </c>
      <c r="D106" s="126">
        <f t="shared" si="1"/>
        <v>0</v>
      </c>
    </row>
    <row r="107" s="120" customFormat="1" ht="25.05" customHeight="1" spans="1:4">
      <c r="A107" s="127">
        <v>2011003</v>
      </c>
      <c r="B107" s="127" t="s">
        <v>89</v>
      </c>
      <c r="C107" s="81">
        <v>0</v>
      </c>
      <c r="D107" s="126">
        <f t="shared" si="1"/>
        <v>0</v>
      </c>
    </row>
    <row r="108" s="120" customFormat="1" ht="25.05" customHeight="1" spans="1:4">
      <c r="A108" s="127">
        <v>2011004</v>
      </c>
      <c r="B108" s="127" t="s">
        <v>150</v>
      </c>
      <c r="C108" s="81">
        <v>0</v>
      </c>
      <c r="D108" s="126">
        <f t="shared" si="1"/>
        <v>0</v>
      </c>
    </row>
    <row r="109" s="120" customFormat="1" ht="25.05" customHeight="1" spans="1:4">
      <c r="A109" s="127">
        <v>2011005</v>
      </c>
      <c r="B109" s="127" t="s">
        <v>151</v>
      </c>
      <c r="C109" s="81">
        <v>0</v>
      </c>
      <c r="D109" s="126">
        <f t="shared" si="1"/>
        <v>0</v>
      </c>
    </row>
    <row r="110" s="120" customFormat="1" ht="25.05" customHeight="1" spans="1:4">
      <c r="A110" s="127">
        <v>2011006</v>
      </c>
      <c r="B110" s="127" t="s">
        <v>152</v>
      </c>
      <c r="C110" s="81">
        <v>0</v>
      </c>
      <c r="D110" s="126">
        <f t="shared" si="1"/>
        <v>0</v>
      </c>
    </row>
    <row r="111" s="120" customFormat="1" ht="25.05" customHeight="1" spans="1:4">
      <c r="A111" s="127">
        <v>2011007</v>
      </c>
      <c r="B111" s="127" t="s">
        <v>153</v>
      </c>
      <c r="C111" s="81">
        <v>0</v>
      </c>
      <c r="D111" s="126">
        <f t="shared" si="1"/>
        <v>0</v>
      </c>
    </row>
    <row r="112" s="120" customFormat="1" ht="25.05" customHeight="1" spans="1:4">
      <c r="A112" s="127">
        <v>2011008</v>
      </c>
      <c r="B112" s="127" t="s">
        <v>154</v>
      </c>
      <c r="C112" s="81">
        <v>0</v>
      </c>
      <c r="D112" s="126">
        <f t="shared" si="1"/>
        <v>0</v>
      </c>
    </row>
    <row r="113" s="120" customFormat="1" ht="25.05" customHeight="1" spans="1:4">
      <c r="A113" s="127">
        <v>2011009</v>
      </c>
      <c r="B113" s="127" t="s">
        <v>155</v>
      </c>
      <c r="C113" s="81">
        <v>0</v>
      </c>
      <c r="D113" s="126">
        <f t="shared" si="1"/>
        <v>0</v>
      </c>
    </row>
    <row r="114" s="11" customFormat="1" ht="25.05" hidden="1" customHeight="1" spans="1:4">
      <c r="A114" s="129">
        <v>2011010</v>
      </c>
      <c r="B114" s="129" t="s">
        <v>156</v>
      </c>
      <c r="C114" s="130">
        <v>0</v>
      </c>
      <c r="D114" s="126">
        <f t="shared" si="1"/>
        <v>0</v>
      </c>
    </row>
    <row r="115" s="120" customFormat="1" ht="25.05" customHeight="1" spans="1:4">
      <c r="A115" s="127">
        <v>2011011</v>
      </c>
      <c r="B115" s="127" t="s">
        <v>157</v>
      </c>
      <c r="C115" s="81">
        <v>0</v>
      </c>
      <c r="D115" s="126">
        <f t="shared" si="1"/>
        <v>0</v>
      </c>
    </row>
    <row r="116" s="11" customFormat="1" ht="25.05" hidden="1" customHeight="1" spans="1:4">
      <c r="A116" s="129">
        <v>2011012</v>
      </c>
      <c r="B116" s="129" t="s">
        <v>158</v>
      </c>
      <c r="C116" s="130">
        <v>0</v>
      </c>
      <c r="D116" s="126">
        <f t="shared" si="1"/>
        <v>0</v>
      </c>
    </row>
    <row r="117" s="11" customFormat="1" ht="25.05" hidden="1" customHeight="1" spans="1:4">
      <c r="A117" s="129">
        <v>2011050</v>
      </c>
      <c r="B117" s="129" t="s">
        <v>96</v>
      </c>
      <c r="C117" s="130">
        <v>0</v>
      </c>
      <c r="D117" s="126">
        <f t="shared" si="1"/>
        <v>0</v>
      </c>
    </row>
    <row r="118" s="120" customFormat="1" ht="25.05" customHeight="1" spans="1:4">
      <c r="A118" s="127">
        <v>2011099</v>
      </c>
      <c r="B118" s="127" t="s">
        <v>159</v>
      </c>
      <c r="C118" s="81">
        <v>0</v>
      </c>
      <c r="D118" s="126">
        <f t="shared" si="1"/>
        <v>0</v>
      </c>
    </row>
    <row r="119" s="120" customFormat="1" ht="25.05" customHeight="1" spans="1:4">
      <c r="A119" s="127">
        <v>20111</v>
      </c>
      <c r="B119" s="128" t="s">
        <v>160</v>
      </c>
      <c r="C119" s="81">
        <f>SUM(C120:C127)</f>
        <v>959</v>
      </c>
      <c r="D119" s="126">
        <f t="shared" si="1"/>
        <v>959</v>
      </c>
    </row>
    <row r="120" s="120" customFormat="1" ht="25.05" customHeight="1" spans="1:4">
      <c r="A120" s="127">
        <v>2011101</v>
      </c>
      <c r="B120" s="127" t="s">
        <v>87</v>
      </c>
      <c r="C120" s="81">
        <v>678</v>
      </c>
      <c r="D120" s="126">
        <f t="shared" si="1"/>
        <v>678</v>
      </c>
    </row>
    <row r="121" s="120" customFormat="1" ht="25.05" customHeight="1" spans="1:4">
      <c r="A121" s="127">
        <v>2011102</v>
      </c>
      <c r="B121" s="127" t="s">
        <v>88</v>
      </c>
      <c r="C121" s="81">
        <v>281</v>
      </c>
      <c r="D121" s="126">
        <f t="shared" si="1"/>
        <v>281</v>
      </c>
    </row>
    <row r="122" s="120" customFormat="1" ht="25.05" customHeight="1" spans="1:4">
      <c r="A122" s="127">
        <v>2011103</v>
      </c>
      <c r="B122" s="127" t="s">
        <v>89</v>
      </c>
      <c r="C122" s="81">
        <v>0</v>
      </c>
      <c r="D122" s="126">
        <f t="shared" si="1"/>
        <v>0</v>
      </c>
    </row>
    <row r="123" s="120" customFormat="1" ht="25.05" customHeight="1" spans="1:4">
      <c r="A123" s="127">
        <v>2011104</v>
      </c>
      <c r="B123" s="127" t="s">
        <v>161</v>
      </c>
      <c r="C123" s="81">
        <v>0</v>
      </c>
      <c r="D123" s="126">
        <f t="shared" si="1"/>
        <v>0</v>
      </c>
    </row>
    <row r="124" s="11" customFormat="1" ht="25.05" hidden="1" customHeight="1" spans="1:4">
      <c r="A124" s="129">
        <v>2011105</v>
      </c>
      <c r="B124" s="129" t="s">
        <v>162</v>
      </c>
      <c r="C124" s="130">
        <v>0</v>
      </c>
      <c r="D124" s="126">
        <f t="shared" si="1"/>
        <v>0</v>
      </c>
    </row>
    <row r="125" s="11" customFormat="1" ht="25.05" hidden="1" customHeight="1" spans="1:4">
      <c r="A125" s="129">
        <v>2011106</v>
      </c>
      <c r="B125" s="129" t="s">
        <v>163</v>
      </c>
      <c r="C125" s="130">
        <v>0</v>
      </c>
      <c r="D125" s="126">
        <f t="shared" si="1"/>
        <v>0</v>
      </c>
    </row>
    <row r="126" s="120" customFormat="1" ht="25.05" customHeight="1" spans="1:4">
      <c r="A126" s="127">
        <v>2011150</v>
      </c>
      <c r="B126" s="127" t="s">
        <v>96</v>
      </c>
      <c r="C126" s="81">
        <v>0</v>
      </c>
      <c r="D126" s="126">
        <f t="shared" si="1"/>
        <v>0</v>
      </c>
    </row>
    <row r="127" s="11" customFormat="1" ht="25.05" hidden="1" customHeight="1" spans="1:4">
      <c r="A127" s="129">
        <v>2011199</v>
      </c>
      <c r="B127" s="129" t="s">
        <v>164</v>
      </c>
      <c r="C127" s="130">
        <v>0</v>
      </c>
      <c r="D127" s="126">
        <f t="shared" si="1"/>
        <v>0</v>
      </c>
    </row>
    <row r="128" s="11" customFormat="1" ht="25.05" hidden="1" customHeight="1" spans="1:4">
      <c r="A128" s="129">
        <v>20113</v>
      </c>
      <c r="B128" s="131" t="s">
        <v>165</v>
      </c>
      <c r="C128" s="132">
        <f>SUM(C129:C138)</f>
        <v>844</v>
      </c>
      <c r="D128" s="126">
        <f t="shared" si="1"/>
        <v>844</v>
      </c>
    </row>
    <row r="129" s="11" customFormat="1" ht="25.05" hidden="1" customHeight="1" spans="1:4">
      <c r="A129" s="129">
        <v>2011301</v>
      </c>
      <c r="B129" s="129" t="s">
        <v>87</v>
      </c>
      <c r="C129" s="130">
        <v>411</v>
      </c>
      <c r="D129" s="126">
        <f t="shared" si="1"/>
        <v>411</v>
      </c>
    </row>
    <row r="130" s="120" customFormat="1" ht="25.05" customHeight="1" spans="1:4">
      <c r="A130" s="127">
        <v>2011302</v>
      </c>
      <c r="B130" s="127" t="s">
        <v>88</v>
      </c>
      <c r="C130" s="81">
        <v>391</v>
      </c>
      <c r="D130" s="126">
        <f t="shared" si="1"/>
        <v>391</v>
      </c>
    </row>
    <row r="131" s="120" customFormat="1" ht="25.05" customHeight="1" spans="1:4">
      <c r="A131" s="127">
        <v>2011303</v>
      </c>
      <c r="B131" s="127" t="s">
        <v>89</v>
      </c>
      <c r="C131" s="81">
        <v>0</v>
      </c>
      <c r="D131" s="126">
        <f t="shared" si="1"/>
        <v>0</v>
      </c>
    </row>
    <row r="132" s="120" customFormat="1" ht="25.05" customHeight="1" spans="1:4">
      <c r="A132" s="127">
        <v>2011304</v>
      </c>
      <c r="B132" s="127" t="s">
        <v>166</v>
      </c>
      <c r="C132" s="81">
        <v>0</v>
      </c>
      <c r="D132" s="126">
        <f t="shared" si="1"/>
        <v>0</v>
      </c>
    </row>
    <row r="133" s="120" customFormat="1" ht="25.05" customHeight="1" spans="1:4">
      <c r="A133" s="127">
        <v>2011305</v>
      </c>
      <c r="B133" s="127" t="s">
        <v>167</v>
      </c>
      <c r="C133" s="81">
        <v>0</v>
      </c>
      <c r="D133" s="126">
        <f t="shared" ref="D133:D196" si="2">C133</f>
        <v>0</v>
      </c>
    </row>
    <row r="134" s="120" customFormat="1" ht="25.05" customHeight="1" spans="1:4">
      <c r="A134" s="127">
        <v>2011306</v>
      </c>
      <c r="B134" s="127" t="s">
        <v>168</v>
      </c>
      <c r="C134" s="81">
        <v>0</v>
      </c>
      <c r="D134" s="126">
        <f t="shared" si="2"/>
        <v>0</v>
      </c>
    </row>
    <row r="135" s="120" customFormat="1" ht="25.05" customHeight="1" spans="1:4">
      <c r="A135" s="127">
        <v>2011307</v>
      </c>
      <c r="B135" s="127" t="s">
        <v>169</v>
      </c>
      <c r="C135" s="81">
        <v>0</v>
      </c>
      <c r="D135" s="126">
        <f t="shared" si="2"/>
        <v>0</v>
      </c>
    </row>
    <row r="136" s="11" customFormat="1" ht="25.05" hidden="1" customHeight="1" spans="1:4">
      <c r="A136" s="129">
        <v>2011308</v>
      </c>
      <c r="B136" s="129" t="s">
        <v>170</v>
      </c>
      <c r="C136" s="130">
        <v>0</v>
      </c>
      <c r="D136" s="126">
        <f t="shared" si="2"/>
        <v>0</v>
      </c>
    </row>
    <row r="137" s="120" customFormat="1" ht="25.05" customHeight="1" spans="1:4">
      <c r="A137" s="127">
        <v>2011350</v>
      </c>
      <c r="B137" s="127" t="s">
        <v>96</v>
      </c>
      <c r="C137" s="81">
        <v>0</v>
      </c>
      <c r="D137" s="126">
        <f t="shared" si="2"/>
        <v>0</v>
      </c>
    </row>
    <row r="138" s="120" customFormat="1" ht="25.05" customHeight="1" spans="1:4">
      <c r="A138" s="127">
        <v>2011399</v>
      </c>
      <c r="B138" s="127" t="s">
        <v>171</v>
      </c>
      <c r="C138" s="81">
        <v>42</v>
      </c>
      <c r="D138" s="126">
        <f t="shared" si="2"/>
        <v>42</v>
      </c>
    </row>
    <row r="139" s="120" customFormat="1" ht="25.05" customHeight="1" spans="1:4">
      <c r="A139" s="127">
        <v>20114</v>
      </c>
      <c r="B139" s="128" t="s">
        <v>172</v>
      </c>
      <c r="C139" s="81">
        <f>SUM(C140:C150)</f>
        <v>0</v>
      </c>
      <c r="D139" s="126">
        <f t="shared" si="2"/>
        <v>0</v>
      </c>
    </row>
    <row r="140" s="11" customFormat="1" ht="25.05" hidden="1" customHeight="1" spans="1:4">
      <c r="A140" s="129">
        <v>2011401</v>
      </c>
      <c r="B140" s="129" t="s">
        <v>87</v>
      </c>
      <c r="C140" s="130">
        <v>0</v>
      </c>
      <c r="D140" s="126">
        <f t="shared" si="2"/>
        <v>0</v>
      </c>
    </row>
    <row r="141" s="120" customFormat="1" ht="25.05" customHeight="1" spans="1:4">
      <c r="A141" s="127">
        <v>2011402</v>
      </c>
      <c r="B141" s="127" t="s">
        <v>88</v>
      </c>
      <c r="C141" s="81">
        <v>0</v>
      </c>
      <c r="D141" s="126">
        <f t="shared" si="2"/>
        <v>0</v>
      </c>
    </row>
    <row r="142" s="120" customFormat="1" ht="25.05" customHeight="1" spans="1:4">
      <c r="A142" s="127">
        <v>2011403</v>
      </c>
      <c r="B142" s="127" t="s">
        <v>89</v>
      </c>
      <c r="C142" s="81">
        <v>0</v>
      </c>
      <c r="D142" s="126">
        <f t="shared" si="2"/>
        <v>0</v>
      </c>
    </row>
    <row r="143" s="120" customFormat="1" ht="25.05" customHeight="1" spans="1:4">
      <c r="A143" s="127">
        <v>2011404</v>
      </c>
      <c r="B143" s="127" t="s">
        <v>173</v>
      </c>
      <c r="C143" s="81">
        <v>0</v>
      </c>
      <c r="D143" s="126">
        <f t="shared" si="2"/>
        <v>0</v>
      </c>
    </row>
    <row r="144" s="120" customFormat="1" ht="25.05" customHeight="1" spans="1:4">
      <c r="A144" s="127">
        <v>2011405</v>
      </c>
      <c r="B144" s="127" t="s">
        <v>174</v>
      </c>
      <c r="C144" s="81">
        <v>0</v>
      </c>
      <c r="D144" s="126">
        <f t="shared" si="2"/>
        <v>0</v>
      </c>
    </row>
    <row r="145" s="120" customFormat="1" ht="25.05" customHeight="1" spans="1:4">
      <c r="A145" s="127">
        <v>2011406</v>
      </c>
      <c r="B145" s="127" t="s">
        <v>175</v>
      </c>
      <c r="C145" s="81">
        <v>0</v>
      </c>
      <c r="D145" s="126">
        <f t="shared" si="2"/>
        <v>0</v>
      </c>
    </row>
    <row r="146" s="11" customFormat="1" ht="25.05" hidden="1" customHeight="1" spans="1:4">
      <c r="A146" s="129">
        <v>2011407</v>
      </c>
      <c r="B146" s="129" t="s">
        <v>176</v>
      </c>
      <c r="C146" s="130">
        <v>0</v>
      </c>
      <c r="D146" s="126">
        <f t="shared" si="2"/>
        <v>0</v>
      </c>
    </row>
    <row r="147" s="120" customFormat="1" ht="25.05" customHeight="1" spans="1:4">
      <c r="A147" s="127">
        <v>2011408</v>
      </c>
      <c r="B147" s="127" t="s">
        <v>177</v>
      </c>
      <c r="C147" s="81">
        <v>0</v>
      </c>
      <c r="D147" s="126">
        <f t="shared" si="2"/>
        <v>0</v>
      </c>
    </row>
    <row r="148" s="11" customFormat="1" ht="25.05" hidden="1" customHeight="1" spans="1:4">
      <c r="A148" s="129">
        <v>2011409</v>
      </c>
      <c r="B148" s="129" t="s">
        <v>178</v>
      </c>
      <c r="C148" s="130">
        <v>0</v>
      </c>
      <c r="D148" s="126">
        <f t="shared" si="2"/>
        <v>0</v>
      </c>
    </row>
    <row r="149" s="120" customFormat="1" ht="25.05" customHeight="1" spans="1:4">
      <c r="A149" s="127">
        <v>2011450</v>
      </c>
      <c r="B149" s="127" t="s">
        <v>96</v>
      </c>
      <c r="C149" s="81">
        <v>0</v>
      </c>
      <c r="D149" s="126">
        <f t="shared" si="2"/>
        <v>0</v>
      </c>
    </row>
    <row r="150" s="11" customFormat="1" ht="25.05" hidden="1" customHeight="1" spans="1:4">
      <c r="A150" s="129">
        <v>2011499</v>
      </c>
      <c r="B150" s="129" t="s">
        <v>179</v>
      </c>
      <c r="C150" s="130">
        <v>0</v>
      </c>
      <c r="D150" s="126">
        <f t="shared" si="2"/>
        <v>0</v>
      </c>
    </row>
    <row r="151" s="11" customFormat="1" ht="25.05" hidden="1" customHeight="1" spans="1:4">
      <c r="A151" s="129">
        <v>20115</v>
      </c>
      <c r="B151" s="131" t="s">
        <v>180</v>
      </c>
      <c r="C151" s="132">
        <f>SUM(C152:C160)</f>
        <v>3623</v>
      </c>
      <c r="D151" s="126">
        <f t="shared" si="2"/>
        <v>3623</v>
      </c>
    </row>
    <row r="152" s="11" customFormat="1" ht="25.05" hidden="1" customHeight="1" spans="1:4">
      <c r="A152" s="129">
        <v>2011501</v>
      </c>
      <c r="B152" s="129" t="s">
        <v>87</v>
      </c>
      <c r="C152" s="130">
        <v>3124</v>
      </c>
      <c r="D152" s="126">
        <f t="shared" si="2"/>
        <v>3124</v>
      </c>
    </row>
    <row r="153" s="11" customFormat="1" ht="25.05" hidden="1" customHeight="1" spans="1:4">
      <c r="A153" s="129">
        <v>2011502</v>
      </c>
      <c r="B153" s="129" t="s">
        <v>88</v>
      </c>
      <c r="C153" s="130">
        <v>499</v>
      </c>
      <c r="D153" s="126">
        <f t="shared" si="2"/>
        <v>499</v>
      </c>
    </row>
    <row r="154" s="120" customFormat="1" ht="25.05" customHeight="1" spans="1:4">
      <c r="A154" s="127">
        <v>2011503</v>
      </c>
      <c r="B154" s="127" t="s">
        <v>89</v>
      </c>
      <c r="C154" s="81">
        <v>0</v>
      </c>
      <c r="D154" s="126">
        <f t="shared" si="2"/>
        <v>0</v>
      </c>
    </row>
    <row r="155" s="120" customFormat="1" ht="25.05" customHeight="1" spans="1:4">
      <c r="A155" s="127">
        <v>2011504</v>
      </c>
      <c r="B155" s="127" t="s">
        <v>181</v>
      </c>
      <c r="C155" s="81">
        <v>0</v>
      </c>
      <c r="D155" s="126">
        <f t="shared" si="2"/>
        <v>0</v>
      </c>
    </row>
    <row r="156" s="120" customFormat="1" ht="25.05" customHeight="1" spans="1:4">
      <c r="A156" s="127">
        <v>2011505</v>
      </c>
      <c r="B156" s="127" t="s">
        <v>182</v>
      </c>
      <c r="C156" s="81">
        <v>0</v>
      </c>
      <c r="D156" s="126">
        <f t="shared" si="2"/>
        <v>0</v>
      </c>
    </row>
    <row r="157" s="120" customFormat="1" ht="25.05" customHeight="1" spans="1:4">
      <c r="A157" s="127">
        <v>2011506</v>
      </c>
      <c r="B157" s="127" t="s">
        <v>183</v>
      </c>
      <c r="C157" s="81">
        <v>0</v>
      </c>
      <c r="D157" s="126">
        <f t="shared" si="2"/>
        <v>0</v>
      </c>
    </row>
    <row r="158" s="120" customFormat="1" ht="25.05" customHeight="1" spans="1:4">
      <c r="A158" s="127">
        <v>2011507</v>
      </c>
      <c r="B158" s="127" t="s">
        <v>130</v>
      </c>
      <c r="C158" s="81">
        <v>0</v>
      </c>
      <c r="D158" s="126">
        <f t="shared" si="2"/>
        <v>0</v>
      </c>
    </row>
    <row r="159" s="11" customFormat="1" ht="25.05" hidden="1" customHeight="1" spans="1:4">
      <c r="A159" s="129">
        <v>2011550</v>
      </c>
      <c r="B159" s="129" t="s">
        <v>96</v>
      </c>
      <c r="C159" s="130">
        <v>0</v>
      </c>
      <c r="D159" s="126">
        <f t="shared" si="2"/>
        <v>0</v>
      </c>
    </row>
    <row r="160" s="120" customFormat="1" ht="25.05" customHeight="1" spans="1:4">
      <c r="A160" s="127">
        <v>2011599</v>
      </c>
      <c r="B160" s="127" t="s">
        <v>184</v>
      </c>
      <c r="C160" s="81">
        <v>0</v>
      </c>
      <c r="D160" s="126">
        <f t="shared" si="2"/>
        <v>0</v>
      </c>
    </row>
    <row r="161" s="120" customFormat="1" ht="25.05" customHeight="1" spans="1:4">
      <c r="A161" s="127">
        <v>20117</v>
      </c>
      <c r="B161" s="128" t="s">
        <v>185</v>
      </c>
      <c r="C161" s="81">
        <f>SUM(C162:C173)</f>
        <v>1570</v>
      </c>
      <c r="D161" s="126">
        <f t="shared" si="2"/>
        <v>1570</v>
      </c>
    </row>
    <row r="162" s="120" customFormat="1" ht="25.05" customHeight="1" spans="1:4">
      <c r="A162" s="127">
        <v>2011701</v>
      </c>
      <c r="B162" s="127" t="s">
        <v>87</v>
      </c>
      <c r="C162" s="81">
        <v>32</v>
      </c>
      <c r="D162" s="126">
        <f t="shared" si="2"/>
        <v>32</v>
      </c>
    </row>
    <row r="163" s="120" customFormat="1" ht="25.05" customHeight="1" spans="1:4">
      <c r="A163" s="127">
        <v>2011702</v>
      </c>
      <c r="B163" s="127" t="s">
        <v>88</v>
      </c>
      <c r="C163" s="81">
        <v>49</v>
      </c>
      <c r="D163" s="126">
        <f t="shared" si="2"/>
        <v>49</v>
      </c>
    </row>
    <row r="164" s="120" customFormat="1" ht="25.05" customHeight="1" spans="1:4">
      <c r="A164" s="127">
        <v>2011703</v>
      </c>
      <c r="B164" s="127" t="s">
        <v>89</v>
      </c>
      <c r="C164" s="81">
        <v>0</v>
      </c>
      <c r="D164" s="126">
        <f t="shared" si="2"/>
        <v>0</v>
      </c>
    </row>
    <row r="165" s="120" customFormat="1" ht="25.05" customHeight="1" spans="1:4">
      <c r="A165" s="127">
        <v>2011704</v>
      </c>
      <c r="B165" s="127" t="s">
        <v>186</v>
      </c>
      <c r="C165" s="81">
        <v>0</v>
      </c>
      <c r="D165" s="126">
        <f t="shared" si="2"/>
        <v>0</v>
      </c>
    </row>
    <row r="166" s="11" customFormat="1" ht="25.05" hidden="1" customHeight="1" spans="1:4">
      <c r="A166" s="129">
        <v>2011705</v>
      </c>
      <c r="B166" s="129" t="s">
        <v>187</v>
      </c>
      <c r="C166" s="130">
        <v>0</v>
      </c>
      <c r="D166" s="126">
        <f t="shared" si="2"/>
        <v>0</v>
      </c>
    </row>
    <row r="167" s="120" customFormat="1" ht="25.05" customHeight="1" spans="1:4">
      <c r="A167" s="127">
        <v>2011706</v>
      </c>
      <c r="B167" s="127" t="s">
        <v>188</v>
      </c>
      <c r="C167" s="81">
        <v>0</v>
      </c>
      <c r="D167" s="126">
        <f t="shared" si="2"/>
        <v>0</v>
      </c>
    </row>
    <row r="168" s="120" customFormat="1" ht="25.05" customHeight="1" spans="1:4">
      <c r="A168" s="127">
        <v>2011707</v>
      </c>
      <c r="B168" s="127" t="s">
        <v>189</v>
      </c>
      <c r="C168" s="81">
        <v>0</v>
      </c>
      <c r="D168" s="126">
        <f t="shared" si="2"/>
        <v>0</v>
      </c>
    </row>
    <row r="169" s="120" customFormat="1" ht="25.05" customHeight="1" spans="1:4">
      <c r="A169" s="127">
        <v>2011708</v>
      </c>
      <c r="B169" s="127" t="s">
        <v>190</v>
      </c>
      <c r="C169" s="81">
        <v>0</v>
      </c>
      <c r="D169" s="126">
        <f t="shared" si="2"/>
        <v>0</v>
      </c>
    </row>
    <row r="170" s="120" customFormat="1" ht="25.05" customHeight="1" spans="1:4">
      <c r="A170" s="127">
        <v>2011709</v>
      </c>
      <c r="B170" s="127" t="s">
        <v>191</v>
      </c>
      <c r="C170" s="81">
        <v>0</v>
      </c>
      <c r="D170" s="126">
        <f t="shared" si="2"/>
        <v>0</v>
      </c>
    </row>
    <row r="171" s="120" customFormat="1" ht="25.05" customHeight="1" spans="1:4">
      <c r="A171" s="127">
        <v>2011710</v>
      </c>
      <c r="B171" s="127" t="s">
        <v>130</v>
      </c>
      <c r="C171" s="81">
        <v>0</v>
      </c>
      <c r="D171" s="126">
        <f t="shared" si="2"/>
        <v>0</v>
      </c>
    </row>
    <row r="172" s="11" customFormat="1" ht="25.05" hidden="1" customHeight="1" spans="1:4">
      <c r="A172" s="129">
        <v>2011750</v>
      </c>
      <c r="B172" s="129" t="s">
        <v>96</v>
      </c>
      <c r="C172" s="130">
        <v>1489</v>
      </c>
      <c r="D172" s="126">
        <f t="shared" si="2"/>
        <v>1489</v>
      </c>
    </row>
    <row r="173" s="11" customFormat="1" ht="25.05" hidden="1" customHeight="1" spans="1:4">
      <c r="A173" s="129">
        <v>2011799</v>
      </c>
      <c r="B173" s="129" t="s">
        <v>192</v>
      </c>
      <c r="C173" s="130">
        <v>0</v>
      </c>
      <c r="D173" s="126">
        <f t="shared" si="2"/>
        <v>0</v>
      </c>
    </row>
    <row r="174" s="11" customFormat="1" ht="25.05" hidden="1" customHeight="1" spans="1:4">
      <c r="A174" s="129">
        <v>20123</v>
      </c>
      <c r="B174" s="131" t="s">
        <v>193</v>
      </c>
      <c r="C174" s="132">
        <f>SUM(C175:C180)</f>
        <v>83</v>
      </c>
      <c r="D174" s="126">
        <f t="shared" si="2"/>
        <v>83</v>
      </c>
    </row>
    <row r="175" s="11" customFormat="1" ht="25.05" hidden="1" customHeight="1" spans="1:4">
      <c r="A175" s="129">
        <v>2012301</v>
      </c>
      <c r="B175" s="129" t="s">
        <v>87</v>
      </c>
      <c r="C175" s="130">
        <v>79</v>
      </c>
      <c r="D175" s="126">
        <f t="shared" si="2"/>
        <v>79</v>
      </c>
    </row>
    <row r="176" s="120" customFormat="1" ht="25.05" customHeight="1" spans="1:4">
      <c r="A176" s="127">
        <v>2012302</v>
      </c>
      <c r="B176" s="127" t="s">
        <v>88</v>
      </c>
      <c r="C176" s="81">
        <v>4</v>
      </c>
      <c r="D176" s="126">
        <f t="shared" si="2"/>
        <v>4</v>
      </c>
    </row>
    <row r="177" s="120" customFormat="1" ht="25.05" customHeight="1" spans="1:4">
      <c r="A177" s="127">
        <v>2012303</v>
      </c>
      <c r="B177" s="127" t="s">
        <v>89</v>
      </c>
      <c r="C177" s="81">
        <v>0</v>
      </c>
      <c r="D177" s="126">
        <f t="shared" si="2"/>
        <v>0</v>
      </c>
    </row>
    <row r="178" s="120" customFormat="1" ht="25.05" customHeight="1" spans="1:4">
      <c r="A178" s="127">
        <v>2012304</v>
      </c>
      <c r="B178" s="127" t="s">
        <v>194</v>
      </c>
      <c r="C178" s="81">
        <v>0</v>
      </c>
      <c r="D178" s="126">
        <f t="shared" si="2"/>
        <v>0</v>
      </c>
    </row>
    <row r="179" s="11" customFormat="1" ht="25.05" hidden="1" customHeight="1" spans="1:4">
      <c r="A179" s="129">
        <v>2012350</v>
      </c>
      <c r="B179" s="129" t="s">
        <v>96</v>
      </c>
      <c r="C179" s="130">
        <v>0</v>
      </c>
      <c r="D179" s="126">
        <f t="shared" si="2"/>
        <v>0</v>
      </c>
    </row>
    <row r="180" s="11" customFormat="1" ht="25.05" hidden="1" customHeight="1" spans="1:4">
      <c r="A180" s="129">
        <v>2012399</v>
      </c>
      <c r="B180" s="129" t="s">
        <v>195</v>
      </c>
      <c r="C180" s="130">
        <v>0</v>
      </c>
      <c r="D180" s="126">
        <f t="shared" si="2"/>
        <v>0</v>
      </c>
    </row>
    <row r="181" s="11" customFormat="1" ht="25.05" hidden="1" customHeight="1" spans="1:4">
      <c r="A181" s="129">
        <v>20124</v>
      </c>
      <c r="B181" s="131" t="s">
        <v>196</v>
      </c>
      <c r="C181" s="132">
        <f>SUM(C182:C187)</f>
        <v>0</v>
      </c>
      <c r="D181" s="126">
        <f t="shared" si="2"/>
        <v>0</v>
      </c>
    </row>
    <row r="182" s="120" customFormat="1" ht="25.05" customHeight="1" spans="1:4">
      <c r="A182" s="127">
        <v>2012401</v>
      </c>
      <c r="B182" s="127" t="s">
        <v>87</v>
      </c>
      <c r="C182" s="81">
        <v>0</v>
      </c>
      <c r="D182" s="126">
        <f t="shared" si="2"/>
        <v>0</v>
      </c>
    </row>
    <row r="183" s="120" customFormat="1" ht="25.05" customHeight="1" spans="1:4">
      <c r="A183" s="127">
        <v>2012402</v>
      </c>
      <c r="B183" s="127" t="s">
        <v>88</v>
      </c>
      <c r="C183" s="81">
        <v>0</v>
      </c>
      <c r="D183" s="126">
        <f t="shared" si="2"/>
        <v>0</v>
      </c>
    </row>
    <row r="184" s="120" customFormat="1" ht="25.05" customHeight="1" spans="1:4">
      <c r="A184" s="127">
        <v>2012403</v>
      </c>
      <c r="B184" s="127" t="s">
        <v>89</v>
      </c>
      <c r="C184" s="81">
        <v>0</v>
      </c>
      <c r="D184" s="126">
        <f t="shared" si="2"/>
        <v>0</v>
      </c>
    </row>
    <row r="185" s="120" customFormat="1" ht="25.05" customHeight="1" spans="1:4">
      <c r="A185" s="127">
        <v>2012404</v>
      </c>
      <c r="B185" s="127" t="s">
        <v>197</v>
      </c>
      <c r="C185" s="81">
        <v>0</v>
      </c>
      <c r="D185" s="126">
        <f t="shared" si="2"/>
        <v>0</v>
      </c>
    </row>
    <row r="186" s="120" customFormat="1" ht="25.05" customHeight="1" spans="1:4">
      <c r="A186" s="127">
        <v>2012450</v>
      </c>
      <c r="B186" s="127" t="s">
        <v>96</v>
      </c>
      <c r="C186" s="81">
        <v>0</v>
      </c>
      <c r="D186" s="126">
        <f t="shared" si="2"/>
        <v>0</v>
      </c>
    </row>
    <row r="187" s="120" customFormat="1" ht="25.05" customHeight="1" spans="1:4">
      <c r="A187" s="127">
        <v>2012499</v>
      </c>
      <c r="B187" s="127" t="s">
        <v>198</v>
      </c>
      <c r="C187" s="81">
        <v>0</v>
      </c>
      <c r="D187" s="126">
        <f t="shared" si="2"/>
        <v>0</v>
      </c>
    </row>
    <row r="188" s="120" customFormat="1" ht="25.05" customHeight="1" spans="1:4">
      <c r="A188" s="127">
        <v>20125</v>
      </c>
      <c r="B188" s="128" t="s">
        <v>199</v>
      </c>
      <c r="C188" s="81">
        <f>SUM(C189:C196)</f>
        <v>5</v>
      </c>
      <c r="D188" s="126">
        <f t="shared" si="2"/>
        <v>5</v>
      </c>
    </row>
    <row r="189" s="120" customFormat="1" ht="25.05" customHeight="1" spans="1:4">
      <c r="A189" s="127">
        <v>2012501</v>
      </c>
      <c r="B189" s="127" t="s">
        <v>87</v>
      </c>
      <c r="C189" s="81">
        <v>0</v>
      </c>
      <c r="D189" s="126">
        <f t="shared" si="2"/>
        <v>0</v>
      </c>
    </row>
    <row r="190" s="120" customFormat="1" ht="25.05" customHeight="1" spans="1:4">
      <c r="A190" s="127">
        <v>2012502</v>
      </c>
      <c r="B190" s="127" t="s">
        <v>88</v>
      </c>
      <c r="C190" s="81">
        <v>0</v>
      </c>
      <c r="D190" s="126">
        <f t="shared" si="2"/>
        <v>0</v>
      </c>
    </row>
    <row r="191" s="120" customFormat="1" ht="25.05" customHeight="1" spans="1:4">
      <c r="A191" s="127">
        <v>2012503</v>
      </c>
      <c r="B191" s="127" t="s">
        <v>89</v>
      </c>
      <c r="C191" s="81">
        <v>0</v>
      </c>
      <c r="D191" s="126">
        <f t="shared" si="2"/>
        <v>0</v>
      </c>
    </row>
    <row r="192" s="120" customFormat="1" ht="25.05" customHeight="1" spans="1:4">
      <c r="A192" s="127">
        <v>2012504</v>
      </c>
      <c r="B192" s="127" t="s">
        <v>200</v>
      </c>
      <c r="C192" s="81">
        <v>0</v>
      </c>
      <c r="D192" s="126">
        <f t="shared" si="2"/>
        <v>0</v>
      </c>
    </row>
    <row r="193" s="120" customFormat="1" ht="25.05" customHeight="1" spans="1:4">
      <c r="A193" s="127">
        <v>2012505</v>
      </c>
      <c r="B193" s="127" t="s">
        <v>201</v>
      </c>
      <c r="C193" s="81">
        <v>0</v>
      </c>
      <c r="D193" s="126">
        <f t="shared" si="2"/>
        <v>0</v>
      </c>
    </row>
    <row r="194" s="11" customFormat="1" ht="25.05" hidden="1" customHeight="1" spans="1:4">
      <c r="A194" s="129">
        <v>2012506</v>
      </c>
      <c r="B194" s="129" t="s">
        <v>202</v>
      </c>
      <c r="C194" s="130">
        <v>5</v>
      </c>
      <c r="D194" s="126">
        <f t="shared" si="2"/>
        <v>5</v>
      </c>
    </row>
    <row r="195" s="120" customFormat="1" ht="25.05" customHeight="1" spans="1:4">
      <c r="A195" s="127">
        <v>2012550</v>
      </c>
      <c r="B195" s="127" t="s">
        <v>96</v>
      </c>
      <c r="C195" s="81">
        <v>0</v>
      </c>
      <c r="D195" s="126">
        <f t="shared" si="2"/>
        <v>0</v>
      </c>
    </row>
    <row r="196" s="11" customFormat="1" ht="25.05" hidden="1" customHeight="1" spans="1:4">
      <c r="A196" s="129">
        <v>2012599</v>
      </c>
      <c r="B196" s="129" t="s">
        <v>203</v>
      </c>
      <c r="C196" s="130">
        <v>0</v>
      </c>
      <c r="D196" s="126">
        <f t="shared" si="2"/>
        <v>0</v>
      </c>
    </row>
    <row r="197" s="120" customFormat="1" ht="25.05" customHeight="1" spans="1:4">
      <c r="A197" s="127">
        <v>20126</v>
      </c>
      <c r="B197" s="128" t="s">
        <v>204</v>
      </c>
      <c r="C197" s="81">
        <f>SUM(C198:C202)</f>
        <v>194</v>
      </c>
      <c r="D197" s="126">
        <f t="shared" ref="D197:D260" si="3">C197</f>
        <v>194</v>
      </c>
    </row>
    <row r="198" s="120" customFormat="1" ht="25.05" customHeight="1" spans="1:4">
      <c r="A198" s="127">
        <v>2012601</v>
      </c>
      <c r="B198" s="127" t="s">
        <v>87</v>
      </c>
      <c r="C198" s="81">
        <v>171</v>
      </c>
      <c r="D198" s="126">
        <f t="shared" si="3"/>
        <v>171</v>
      </c>
    </row>
    <row r="199" s="120" customFormat="1" ht="25.05" customHeight="1" spans="1:4">
      <c r="A199" s="127">
        <v>2012602</v>
      </c>
      <c r="B199" s="127" t="s">
        <v>88</v>
      </c>
      <c r="C199" s="81">
        <v>13</v>
      </c>
      <c r="D199" s="126">
        <f t="shared" si="3"/>
        <v>13</v>
      </c>
    </row>
    <row r="200" s="120" customFormat="1" ht="25.05" customHeight="1" spans="1:4">
      <c r="A200" s="127">
        <v>2012603</v>
      </c>
      <c r="B200" s="127" t="s">
        <v>89</v>
      </c>
      <c r="C200" s="81">
        <v>0</v>
      </c>
      <c r="D200" s="126">
        <f t="shared" si="3"/>
        <v>0</v>
      </c>
    </row>
    <row r="201" s="120" customFormat="1" ht="25.05" customHeight="1" spans="1:4">
      <c r="A201" s="127">
        <v>2012604</v>
      </c>
      <c r="B201" s="127" t="s">
        <v>205</v>
      </c>
      <c r="C201" s="81">
        <v>10</v>
      </c>
      <c r="D201" s="126">
        <f t="shared" si="3"/>
        <v>10</v>
      </c>
    </row>
    <row r="202" s="120" customFormat="1" ht="25.05" customHeight="1" spans="1:4">
      <c r="A202" s="127">
        <v>2012699</v>
      </c>
      <c r="B202" s="127" t="s">
        <v>206</v>
      </c>
      <c r="C202" s="81">
        <v>0</v>
      </c>
      <c r="D202" s="126">
        <f t="shared" si="3"/>
        <v>0</v>
      </c>
    </row>
    <row r="203" s="120" customFormat="1" ht="25.05" customHeight="1" spans="1:4">
      <c r="A203" s="127">
        <v>20128</v>
      </c>
      <c r="B203" s="128" t="s">
        <v>207</v>
      </c>
      <c r="C203" s="81">
        <f>SUM(C204:C209)</f>
        <v>114</v>
      </c>
      <c r="D203" s="126">
        <f t="shared" si="3"/>
        <v>114</v>
      </c>
    </row>
    <row r="204" s="120" customFormat="1" ht="25.05" customHeight="1" spans="1:4">
      <c r="A204" s="127">
        <v>2012801</v>
      </c>
      <c r="B204" s="127" t="s">
        <v>87</v>
      </c>
      <c r="C204" s="81">
        <v>96</v>
      </c>
      <c r="D204" s="126">
        <f t="shared" si="3"/>
        <v>96</v>
      </c>
    </row>
    <row r="205" s="11" customFormat="1" ht="25.05" hidden="1" customHeight="1" spans="1:4">
      <c r="A205" s="129">
        <v>2012802</v>
      </c>
      <c r="B205" s="129" t="s">
        <v>88</v>
      </c>
      <c r="C205" s="130">
        <v>18</v>
      </c>
      <c r="D205" s="126">
        <f t="shared" si="3"/>
        <v>18</v>
      </c>
    </row>
    <row r="206" s="120" customFormat="1" ht="25.05" customHeight="1" spans="1:4">
      <c r="A206" s="127">
        <v>2012803</v>
      </c>
      <c r="B206" s="127" t="s">
        <v>89</v>
      </c>
      <c r="C206" s="81">
        <v>0</v>
      </c>
      <c r="D206" s="126">
        <f t="shared" si="3"/>
        <v>0</v>
      </c>
    </row>
    <row r="207" s="11" customFormat="1" ht="25.05" hidden="1" customHeight="1" spans="1:4">
      <c r="A207" s="129">
        <v>2012804</v>
      </c>
      <c r="B207" s="129" t="s">
        <v>101</v>
      </c>
      <c r="C207" s="130">
        <v>0</v>
      </c>
      <c r="D207" s="126">
        <f t="shared" si="3"/>
        <v>0</v>
      </c>
    </row>
    <row r="208" s="120" customFormat="1" ht="25.05" customHeight="1" spans="1:4">
      <c r="A208" s="127">
        <v>2012850</v>
      </c>
      <c r="B208" s="127" t="s">
        <v>96</v>
      </c>
      <c r="C208" s="81">
        <v>0</v>
      </c>
      <c r="D208" s="126">
        <f t="shared" si="3"/>
        <v>0</v>
      </c>
    </row>
    <row r="209" s="120" customFormat="1" ht="25.05" customHeight="1" spans="1:4">
      <c r="A209" s="127">
        <v>2012899</v>
      </c>
      <c r="B209" s="127" t="s">
        <v>208</v>
      </c>
      <c r="C209" s="81">
        <v>0</v>
      </c>
      <c r="D209" s="126">
        <f t="shared" si="3"/>
        <v>0</v>
      </c>
    </row>
    <row r="210" s="120" customFormat="1" ht="25.05" customHeight="1" spans="1:4">
      <c r="A210" s="127">
        <v>20129</v>
      </c>
      <c r="B210" s="128" t="s">
        <v>209</v>
      </c>
      <c r="C210" s="81">
        <f>SUM(C211:C217)</f>
        <v>998</v>
      </c>
      <c r="D210" s="126">
        <f t="shared" si="3"/>
        <v>998</v>
      </c>
    </row>
    <row r="211" s="120" customFormat="1" ht="25.05" customHeight="1" spans="1:4">
      <c r="A211" s="127">
        <v>2012901</v>
      </c>
      <c r="B211" s="127" t="s">
        <v>87</v>
      </c>
      <c r="C211" s="81">
        <v>757</v>
      </c>
      <c r="D211" s="126">
        <f t="shared" si="3"/>
        <v>757</v>
      </c>
    </row>
    <row r="212" s="11" customFormat="1" ht="25.05" hidden="1" customHeight="1" spans="1:4">
      <c r="A212" s="129">
        <v>2012902</v>
      </c>
      <c r="B212" s="129" t="s">
        <v>88</v>
      </c>
      <c r="C212" s="130">
        <v>232</v>
      </c>
      <c r="D212" s="126">
        <f t="shared" si="3"/>
        <v>232</v>
      </c>
    </row>
    <row r="213" s="120" customFormat="1" ht="25.05" customHeight="1" spans="1:4">
      <c r="A213" s="127">
        <v>2012903</v>
      </c>
      <c r="B213" s="127" t="s">
        <v>89</v>
      </c>
      <c r="C213" s="81">
        <v>0</v>
      </c>
      <c r="D213" s="126">
        <f t="shared" si="3"/>
        <v>0</v>
      </c>
    </row>
    <row r="214" s="11" customFormat="1" ht="25.05" hidden="1" customHeight="1" spans="1:4">
      <c r="A214" s="129">
        <v>2012904</v>
      </c>
      <c r="B214" s="129" t="s">
        <v>210</v>
      </c>
      <c r="C214" s="130">
        <v>0</v>
      </c>
      <c r="D214" s="126">
        <f t="shared" si="3"/>
        <v>0</v>
      </c>
    </row>
    <row r="215" s="120" customFormat="1" ht="25.05" customHeight="1" spans="1:4">
      <c r="A215" s="127">
        <v>2012905</v>
      </c>
      <c r="B215" s="127" t="s">
        <v>211</v>
      </c>
      <c r="C215" s="81">
        <v>0</v>
      </c>
      <c r="D215" s="126">
        <f t="shared" si="3"/>
        <v>0</v>
      </c>
    </row>
    <row r="216" s="120" customFormat="1" ht="25.05" customHeight="1" spans="1:4">
      <c r="A216" s="127">
        <v>2012950</v>
      </c>
      <c r="B216" s="127" t="s">
        <v>96</v>
      </c>
      <c r="C216" s="81">
        <v>0</v>
      </c>
      <c r="D216" s="126">
        <f t="shared" si="3"/>
        <v>0</v>
      </c>
    </row>
    <row r="217" s="11" customFormat="1" ht="25.05" hidden="1" customHeight="1" spans="1:4">
      <c r="A217" s="129">
        <v>2012999</v>
      </c>
      <c r="B217" s="129" t="s">
        <v>212</v>
      </c>
      <c r="C217" s="130">
        <v>9</v>
      </c>
      <c r="D217" s="126">
        <f t="shared" si="3"/>
        <v>9</v>
      </c>
    </row>
    <row r="218" s="11" customFormat="1" ht="25.05" hidden="1" customHeight="1" spans="1:4">
      <c r="A218" s="129">
        <v>20131</v>
      </c>
      <c r="B218" s="131" t="s">
        <v>213</v>
      </c>
      <c r="C218" s="132">
        <f>SUM(C219:C224)</f>
        <v>2012</v>
      </c>
      <c r="D218" s="126">
        <f t="shared" si="3"/>
        <v>2012</v>
      </c>
    </row>
    <row r="219" s="11" customFormat="1" ht="25.05" hidden="1" customHeight="1" spans="1:4">
      <c r="A219" s="129">
        <v>2013101</v>
      </c>
      <c r="B219" s="129" t="s">
        <v>87</v>
      </c>
      <c r="C219" s="130">
        <v>1308</v>
      </c>
      <c r="D219" s="126">
        <f t="shared" si="3"/>
        <v>1308</v>
      </c>
    </row>
    <row r="220" s="11" customFormat="1" ht="25.05" hidden="1" customHeight="1" spans="1:4">
      <c r="A220" s="129">
        <v>2013102</v>
      </c>
      <c r="B220" s="129" t="s">
        <v>88</v>
      </c>
      <c r="C220" s="130">
        <v>674</v>
      </c>
      <c r="D220" s="126">
        <f t="shared" si="3"/>
        <v>674</v>
      </c>
    </row>
    <row r="221" s="11" customFormat="1" ht="25.05" hidden="1" customHeight="1" spans="1:4">
      <c r="A221" s="129">
        <v>2013103</v>
      </c>
      <c r="B221" s="129" t="s">
        <v>89</v>
      </c>
      <c r="C221" s="130">
        <v>0</v>
      </c>
      <c r="D221" s="126">
        <f t="shared" si="3"/>
        <v>0</v>
      </c>
    </row>
    <row r="222" s="11" customFormat="1" ht="25.05" hidden="1" customHeight="1" spans="1:4">
      <c r="A222" s="129">
        <v>2013105</v>
      </c>
      <c r="B222" s="129" t="s">
        <v>214</v>
      </c>
      <c r="C222" s="130">
        <v>0</v>
      </c>
      <c r="D222" s="126">
        <f t="shared" si="3"/>
        <v>0</v>
      </c>
    </row>
    <row r="223" s="11" customFormat="1" ht="25.05" hidden="1" customHeight="1" spans="1:4">
      <c r="A223" s="129">
        <v>2013150</v>
      </c>
      <c r="B223" s="129" t="s">
        <v>96</v>
      </c>
      <c r="C223" s="130">
        <v>0</v>
      </c>
      <c r="D223" s="126">
        <f t="shared" si="3"/>
        <v>0</v>
      </c>
    </row>
    <row r="224" s="11" customFormat="1" ht="25.05" hidden="1" customHeight="1" spans="1:4">
      <c r="A224" s="129">
        <v>2013199</v>
      </c>
      <c r="B224" s="129" t="s">
        <v>215</v>
      </c>
      <c r="C224" s="130">
        <v>30</v>
      </c>
      <c r="D224" s="126">
        <f t="shared" si="3"/>
        <v>30</v>
      </c>
    </row>
    <row r="225" s="11" customFormat="1" ht="25.05" hidden="1" customHeight="1" spans="1:4">
      <c r="A225" s="129">
        <v>20132</v>
      </c>
      <c r="B225" s="131" t="s">
        <v>216</v>
      </c>
      <c r="C225" s="132">
        <f>SUM(C226:C230)</f>
        <v>954</v>
      </c>
      <c r="D225" s="126">
        <f t="shared" si="3"/>
        <v>954</v>
      </c>
    </row>
    <row r="226" s="11" customFormat="1" ht="25.05" hidden="1" customHeight="1" spans="1:4">
      <c r="A226" s="129">
        <v>2013201</v>
      </c>
      <c r="B226" s="129" t="s">
        <v>87</v>
      </c>
      <c r="C226" s="130">
        <v>591</v>
      </c>
      <c r="D226" s="126">
        <f t="shared" si="3"/>
        <v>591</v>
      </c>
    </row>
    <row r="227" s="11" customFormat="1" ht="25.05" hidden="1" customHeight="1" spans="1:4">
      <c r="A227" s="129">
        <v>2013202</v>
      </c>
      <c r="B227" s="129" t="s">
        <v>88</v>
      </c>
      <c r="C227" s="130">
        <v>340</v>
      </c>
      <c r="D227" s="126">
        <f t="shared" si="3"/>
        <v>340</v>
      </c>
    </row>
    <row r="228" s="11" customFormat="1" ht="25.05" hidden="1" customHeight="1" spans="1:4">
      <c r="A228" s="129">
        <v>2013203</v>
      </c>
      <c r="B228" s="129" t="s">
        <v>89</v>
      </c>
      <c r="C228" s="130">
        <v>0</v>
      </c>
      <c r="D228" s="126">
        <f t="shared" si="3"/>
        <v>0</v>
      </c>
    </row>
    <row r="229" s="11" customFormat="1" ht="25.05" hidden="1" customHeight="1" spans="1:4">
      <c r="A229" s="129">
        <v>2013250</v>
      </c>
      <c r="B229" s="129" t="s">
        <v>96</v>
      </c>
      <c r="C229" s="130">
        <v>0</v>
      </c>
      <c r="D229" s="126">
        <f t="shared" si="3"/>
        <v>0</v>
      </c>
    </row>
    <row r="230" s="11" customFormat="1" ht="25.05" hidden="1" customHeight="1" spans="1:4">
      <c r="A230" s="129">
        <v>2013299</v>
      </c>
      <c r="B230" s="129" t="s">
        <v>217</v>
      </c>
      <c r="C230" s="130">
        <v>23</v>
      </c>
      <c r="D230" s="126">
        <f t="shared" si="3"/>
        <v>23</v>
      </c>
    </row>
    <row r="231" s="11" customFormat="1" ht="25.05" hidden="1" customHeight="1" spans="1:4">
      <c r="A231" s="129">
        <v>20133</v>
      </c>
      <c r="B231" s="131" t="s">
        <v>218</v>
      </c>
      <c r="C231" s="132">
        <f>SUM(C232:C236)</f>
        <v>428</v>
      </c>
      <c r="D231" s="126">
        <f t="shared" si="3"/>
        <v>428</v>
      </c>
    </row>
    <row r="232" s="11" customFormat="1" ht="25.05" hidden="1" customHeight="1" spans="1:4">
      <c r="A232" s="129">
        <v>2013301</v>
      </c>
      <c r="B232" s="129" t="s">
        <v>87</v>
      </c>
      <c r="C232" s="130">
        <v>212</v>
      </c>
      <c r="D232" s="126">
        <f t="shared" si="3"/>
        <v>212</v>
      </c>
    </row>
    <row r="233" s="11" customFormat="1" ht="25.05" hidden="1" customHeight="1" spans="1:4">
      <c r="A233" s="129">
        <v>2013302</v>
      </c>
      <c r="B233" s="129" t="s">
        <v>88</v>
      </c>
      <c r="C233" s="130">
        <v>216</v>
      </c>
      <c r="D233" s="126">
        <f t="shared" si="3"/>
        <v>216</v>
      </c>
    </row>
    <row r="234" s="120" customFormat="1" ht="25.05" customHeight="1" spans="1:4">
      <c r="A234" s="127">
        <v>2013303</v>
      </c>
      <c r="B234" s="127" t="s">
        <v>89</v>
      </c>
      <c r="C234" s="81">
        <v>0</v>
      </c>
      <c r="D234" s="126">
        <f t="shared" si="3"/>
        <v>0</v>
      </c>
    </row>
    <row r="235" s="120" customFormat="1" ht="25.05" customHeight="1" spans="1:4">
      <c r="A235" s="127">
        <v>2013350</v>
      </c>
      <c r="B235" s="127" t="s">
        <v>96</v>
      </c>
      <c r="C235" s="81">
        <v>0</v>
      </c>
      <c r="D235" s="126">
        <f t="shared" si="3"/>
        <v>0</v>
      </c>
    </row>
    <row r="236" s="11" customFormat="1" ht="25.05" hidden="1" customHeight="1" spans="1:4">
      <c r="A236" s="129">
        <v>2013399</v>
      </c>
      <c r="B236" s="129" t="s">
        <v>219</v>
      </c>
      <c r="C236" s="130">
        <v>0</v>
      </c>
      <c r="D236" s="126">
        <f t="shared" si="3"/>
        <v>0</v>
      </c>
    </row>
    <row r="237" s="120" customFormat="1" ht="25.05" customHeight="1" spans="1:4">
      <c r="A237" s="127">
        <v>20134</v>
      </c>
      <c r="B237" s="128" t="s">
        <v>220</v>
      </c>
      <c r="C237" s="81">
        <f>SUM(C238:C242)</f>
        <v>109</v>
      </c>
      <c r="D237" s="126">
        <f t="shared" si="3"/>
        <v>109</v>
      </c>
    </row>
    <row r="238" s="120" customFormat="1" ht="25.05" customHeight="1" spans="1:4">
      <c r="A238" s="127">
        <v>2013401</v>
      </c>
      <c r="B238" s="127" t="s">
        <v>87</v>
      </c>
      <c r="C238" s="81">
        <v>90</v>
      </c>
      <c r="D238" s="126">
        <f t="shared" si="3"/>
        <v>90</v>
      </c>
    </row>
    <row r="239" s="120" customFormat="1" ht="25.05" customHeight="1" spans="1:4">
      <c r="A239" s="127">
        <v>2013402</v>
      </c>
      <c r="B239" s="127" t="s">
        <v>88</v>
      </c>
      <c r="C239" s="81">
        <v>19</v>
      </c>
      <c r="D239" s="126">
        <f t="shared" si="3"/>
        <v>19</v>
      </c>
    </row>
    <row r="240" s="120" customFormat="1" ht="25.05" customHeight="1" spans="1:4">
      <c r="A240" s="127">
        <v>2013403</v>
      </c>
      <c r="B240" s="127" t="s">
        <v>89</v>
      </c>
      <c r="C240" s="81">
        <v>0</v>
      </c>
      <c r="D240" s="126">
        <f t="shared" si="3"/>
        <v>0</v>
      </c>
    </row>
    <row r="241" s="11" customFormat="1" ht="25.05" hidden="1" customHeight="1" spans="1:4">
      <c r="A241" s="129">
        <v>2013450</v>
      </c>
      <c r="B241" s="129" t="s">
        <v>96</v>
      </c>
      <c r="C241" s="130">
        <v>0</v>
      </c>
      <c r="D241" s="126">
        <f t="shared" si="3"/>
        <v>0</v>
      </c>
    </row>
    <row r="242" s="120" customFormat="1" ht="25.05" customHeight="1" spans="1:4">
      <c r="A242" s="127">
        <v>2013499</v>
      </c>
      <c r="B242" s="127" t="s">
        <v>221</v>
      </c>
      <c r="C242" s="81">
        <v>0</v>
      </c>
      <c r="D242" s="126">
        <f t="shared" si="3"/>
        <v>0</v>
      </c>
    </row>
    <row r="243" s="120" customFormat="1" ht="25.05" customHeight="1" spans="1:4">
      <c r="A243" s="127">
        <v>20135</v>
      </c>
      <c r="B243" s="128" t="s">
        <v>222</v>
      </c>
      <c r="C243" s="81">
        <f>SUM(C244:C248)</f>
        <v>195</v>
      </c>
      <c r="D243" s="126">
        <f t="shared" si="3"/>
        <v>195</v>
      </c>
    </row>
    <row r="244" s="120" customFormat="1" ht="25.05" customHeight="1" spans="1:4">
      <c r="A244" s="127">
        <v>2013501</v>
      </c>
      <c r="B244" s="127" t="s">
        <v>87</v>
      </c>
      <c r="C244" s="81">
        <v>195</v>
      </c>
      <c r="D244" s="126">
        <f t="shared" si="3"/>
        <v>195</v>
      </c>
    </row>
    <row r="245" s="120" customFormat="1" ht="25.05" customHeight="1" spans="1:4">
      <c r="A245" s="127">
        <v>2013502</v>
      </c>
      <c r="B245" s="127" t="s">
        <v>88</v>
      </c>
      <c r="C245" s="81">
        <v>0</v>
      </c>
      <c r="D245" s="126">
        <f t="shared" si="3"/>
        <v>0</v>
      </c>
    </row>
    <row r="246" s="120" customFormat="1" ht="25.05" customHeight="1" spans="1:4">
      <c r="A246" s="127">
        <v>2013503</v>
      </c>
      <c r="B246" s="127" t="s">
        <v>89</v>
      </c>
      <c r="C246" s="81">
        <v>0</v>
      </c>
      <c r="D246" s="126">
        <f t="shared" si="3"/>
        <v>0</v>
      </c>
    </row>
    <row r="247" s="120" customFormat="1" ht="25.05" customHeight="1" spans="1:4">
      <c r="A247" s="127">
        <v>2013550</v>
      </c>
      <c r="B247" s="127" t="s">
        <v>96</v>
      </c>
      <c r="C247" s="81">
        <v>0</v>
      </c>
      <c r="D247" s="126">
        <f t="shared" si="3"/>
        <v>0</v>
      </c>
    </row>
    <row r="248" s="120" customFormat="1" ht="25.05" customHeight="1" spans="1:4">
      <c r="A248" s="127">
        <v>2013599</v>
      </c>
      <c r="B248" s="127" t="s">
        <v>223</v>
      </c>
      <c r="C248" s="81">
        <v>0</v>
      </c>
      <c r="D248" s="126">
        <f t="shared" si="3"/>
        <v>0</v>
      </c>
    </row>
    <row r="249" s="11" customFormat="1" ht="25.05" hidden="1" customHeight="1" spans="1:4">
      <c r="A249" s="129">
        <v>20136</v>
      </c>
      <c r="B249" s="131" t="s">
        <v>224</v>
      </c>
      <c r="C249" s="132">
        <f>SUM(C250:C254)</f>
        <v>0</v>
      </c>
      <c r="D249" s="126">
        <f t="shared" si="3"/>
        <v>0</v>
      </c>
    </row>
    <row r="250" s="11" customFormat="1" ht="25.05" hidden="1" customHeight="1" spans="1:4">
      <c r="A250" s="129">
        <v>2013601</v>
      </c>
      <c r="B250" s="129" t="s">
        <v>87</v>
      </c>
      <c r="C250" s="130">
        <v>0</v>
      </c>
      <c r="D250" s="126">
        <f t="shared" si="3"/>
        <v>0</v>
      </c>
    </row>
    <row r="251" s="120" customFormat="1" ht="25.05" customHeight="1" spans="1:4">
      <c r="A251" s="127">
        <v>2013602</v>
      </c>
      <c r="B251" s="127" t="s">
        <v>88</v>
      </c>
      <c r="C251" s="81">
        <v>0</v>
      </c>
      <c r="D251" s="126">
        <f t="shared" si="3"/>
        <v>0</v>
      </c>
    </row>
    <row r="252" s="120" customFormat="1" ht="25.05" customHeight="1" spans="1:4">
      <c r="A252" s="127">
        <v>2013603</v>
      </c>
      <c r="B252" s="127" t="s">
        <v>89</v>
      </c>
      <c r="C252" s="81">
        <v>0</v>
      </c>
      <c r="D252" s="126">
        <f t="shared" si="3"/>
        <v>0</v>
      </c>
    </row>
    <row r="253" s="11" customFormat="1" ht="25.05" hidden="1" customHeight="1" spans="1:4">
      <c r="A253" s="129">
        <v>2013650</v>
      </c>
      <c r="B253" s="129" t="s">
        <v>96</v>
      </c>
      <c r="C253" s="130">
        <v>0</v>
      </c>
      <c r="D253" s="126">
        <f t="shared" si="3"/>
        <v>0</v>
      </c>
    </row>
    <row r="254" s="120" customFormat="1" ht="25.05" customHeight="1" spans="1:4">
      <c r="A254" s="127">
        <v>2013699</v>
      </c>
      <c r="B254" s="127" t="s">
        <v>225</v>
      </c>
      <c r="C254" s="81">
        <v>0</v>
      </c>
      <c r="D254" s="126">
        <f t="shared" si="3"/>
        <v>0</v>
      </c>
    </row>
    <row r="255" s="120" customFormat="1" ht="25.05" customHeight="1" spans="1:4">
      <c r="A255" s="127">
        <v>20199</v>
      </c>
      <c r="B255" s="128" t="s">
        <v>226</v>
      </c>
      <c r="C255" s="81">
        <f>SUM(C256:C257)</f>
        <v>0</v>
      </c>
      <c r="D255" s="126">
        <f t="shared" si="3"/>
        <v>0</v>
      </c>
    </row>
    <row r="256" s="11" customFormat="1" ht="25.05" hidden="1" customHeight="1" spans="1:4">
      <c r="A256" s="129">
        <v>2019901</v>
      </c>
      <c r="B256" s="129" t="s">
        <v>227</v>
      </c>
      <c r="C256" s="130">
        <v>0</v>
      </c>
      <c r="D256" s="126">
        <f t="shared" si="3"/>
        <v>0</v>
      </c>
    </row>
    <row r="257" s="120" customFormat="1" ht="25.05" customHeight="1" spans="1:4">
      <c r="A257" s="127">
        <v>2019999</v>
      </c>
      <c r="B257" s="127" t="s">
        <v>228</v>
      </c>
      <c r="C257" s="81">
        <v>0</v>
      </c>
      <c r="D257" s="126">
        <f t="shared" si="3"/>
        <v>0</v>
      </c>
    </row>
    <row r="258" s="120" customFormat="1" ht="25.05" customHeight="1" spans="1:4">
      <c r="A258" s="127">
        <v>202</v>
      </c>
      <c r="B258" s="128" t="s">
        <v>229</v>
      </c>
      <c r="C258" s="81">
        <f>SUM(C259,C266,C269,C276,C282,C286,C288,C293)</f>
        <v>0</v>
      </c>
      <c r="D258" s="126">
        <f t="shared" si="3"/>
        <v>0</v>
      </c>
    </row>
    <row r="259" s="120" customFormat="1" ht="25.05" customHeight="1" spans="1:4">
      <c r="A259" s="127">
        <v>20201</v>
      </c>
      <c r="B259" s="128" t="s">
        <v>230</v>
      </c>
      <c r="C259" s="81">
        <f>SUM(C260:C265)</f>
        <v>0</v>
      </c>
      <c r="D259" s="126">
        <f t="shared" si="3"/>
        <v>0</v>
      </c>
    </row>
    <row r="260" s="11" customFormat="1" ht="25.05" hidden="1" customHeight="1" spans="1:4">
      <c r="A260" s="129">
        <v>2020101</v>
      </c>
      <c r="B260" s="129" t="s">
        <v>87</v>
      </c>
      <c r="C260" s="130">
        <v>0</v>
      </c>
      <c r="D260" s="126">
        <f t="shared" si="3"/>
        <v>0</v>
      </c>
    </row>
    <row r="261" s="11" customFormat="1" ht="25.05" hidden="1" customHeight="1" spans="1:4">
      <c r="A261" s="129">
        <v>2020102</v>
      </c>
      <c r="B261" s="129" t="s">
        <v>88</v>
      </c>
      <c r="C261" s="130">
        <v>0</v>
      </c>
      <c r="D261" s="126">
        <f t="shared" ref="D261:D324" si="4">C261</f>
        <v>0</v>
      </c>
    </row>
    <row r="262" s="120" customFormat="1" ht="25.05" customHeight="1" spans="1:4">
      <c r="A262" s="127">
        <v>2020103</v>
      </c>
      <c r="B262" s="127" t="s">
        <v>89</v>
      </c>
      <c r="C262" s="81">
        <v>0</v>
      </c>
      <c r="D262" s="126">
        <f t="shared" si="4"/>
        <v>0</v>
      </c>
    </row>
    <row r="263" s="120" customFormat="1" ht="25.05" customHeight="1" spans="1:4">
      <c r="A263" s="127">
        <v>2020104</v>
      </c>
      <c r="B263" s="127" t="s">
        <v>214</v>
      </c>
      <c r="C263" s="81">
        <v>0</v>
      </c>
      <c r="D263" s="126">
        <f t="shared" si="4"/>
        <v>0</v>
      </c>
    </row>
    <row r="264" s="11" customFormat="1" ht="25.05" hidden="1" customHeight="1" spans="1:4">
      <c r="A264" s="129">
        <v>2020150</v>
      </c>
      <c r="B264" s="129" t="s">
        <v>96</v>
      </c>
      <c r="C264" s="130">
        <v>0</v>
      </c>
      <c r="D264" s="126">
        <f t="shared" si="4"/>
        <v>0</v>
      </c>
    </row>
    <row r="265" s="120" customFormat="1" ht="25.05" customHeight="1" spans="1:4">
      <c r="A265" s="127">
        <v>2020199</v>
      </c>
      <c r="B265" s="127" t="s">
        <v>231</v>
      </c>
      <c r="C265" s="81">
        <v>0</v>
      </c>
      <c r="D265" s="126">
        <f t="shared" si="4"/>
        <v>0</v>
      </c>
    </row>
    <row r="266" s="120" customFormat="1" ht="25.05" customHeight="1" spans="1:4">
      <c r="A266" s="127">
        <v>20202</v>
      </c>
      <c r="B266" s="128" t="s">
        <v>232</v>
      </c>
      <c r="C266" s="81">
        <f>SUM(C267:C268)</f>
        <v>0</v>
      </c>
      <c r="D266" s="126">
        <f t="shared" si="4"/>
        <v>0</v>
      </c>
    </row>
    <row r="267" s="11" customFormat="1" ht="25.05" hidden="1" customHeight="1" spans="1:4">
      <c r="A267" s="129">
        <v>2020201</v>
      </c>
      <c r="B267" s="129" t="s">
        <v>233</v>
      </c>
      <c r="C267" s="130">
        <v>0</v>
      </c>
      <c r="D267" s="126">
        <f t="shared" si="4"/>
        <v>0</v>
      </c>
    </row>
    <row r="268" s="11" customFormat="1" ht="25.05" hidden="1" customHeight="1" spans="1:4">
      <c r="A268" s="129">
        <v>2020202</v>
      </c>
      <c r="B268" s="129" t="s">
        <v>234</v>
      </c>
      <c r="C268" s="130">
        <v>0</v>
      </c>
      <c r="D268" s="126">
        <f t="shared" si="4"/>
        <v>0</v>
      </c>
    </row>
    <row r="269" s="11" customFormat="1" ht="25.05" hidden="1" customHeight="1" spans="1:4">
      <c r="A269" s="129">
        <v>20203</v>
      </c>
      <c r="B269" s="131" t="s">
        <v>235</v>
      </c>
      <c r="C269" s="132">
        <f>SUM(C270:C275)</f>
        <v>0</v>
      </c>
      <c r="D269" s="126">
        <f t="shared" si="4"/>
        <v>0</v>
      </c>
    </row>
    <row r="270" s="11" customFormat="1" ht="25.05" hidden="1" customHeight="1" spans="1:4">
      <c r="A270" s="129">
        <v>2020301</v>
      </c>
      <c r="B270" s="129" t="s">
        <v>236</v>
      </c>
      <c r="C270" s="130">
        <v>0</v>
      </c>
      <c r="D270" s="126">
        <f t="shared" si="4"/>
        <v>0</v>
      </c>
    </row>
    <row r="271" s="11" customFormat="1" ht="25.05" hidden="1" customHeight="1" spans="1:4">
      <c r="A271" s="129">
        <v>2020302</v>
      </c>
      <c r="B271" s="129" t="s">
        <v>237</v>
      </c>
      <c r="C271" s="130">
        <v>0</v>
      </c>
      <c r="D271" s="126">
        <f t="shared" si="4"/>
        <v>0</v>
      </c>
    </row>
    <row r="272" s="11" customFormat="1" ht="25.05" hidden="1" customHeight="1" spans="1:4">
      <c r="A272" s="129">
        <v>2020303</v>
      </c>
      <c r="B272" s="129" t="s">
        <v>238</v>
      </c>
      <c r="C272" s="130">
        <v>0</v>
      </c>
      <c r="D272" s="126">
        <f t="shared" si="4"/>
        <v>0</v>
      </c>
    </row>
    <row r="273" s="11" customFormat="1" ht="25.05" hidden="1" customHeight="1" spans="1:4">
      <c r="A273" s="129">
        <v>2020304</v>
      </c>
      <c r="B273" s="129" t="s">
        <v>239</v>
      </c>
      <c r="C273" s="130">
        <v>0</v>
      </c>
      <c r="D273" s="126">
        <f t="shared" si="4"/>
        <v>0</v>
      </c>
    </row>
    <row r="274" s="11" customFormat="1" ht="25.05" hidden="1" customHeight="1" spans="1:4">
      <c r="A274" s="129">
        <v>2020305</v>
      </c>
      <c r="B274" s="129" t="s">
        <v>240</v>
      </c>
      <c r="C274" s="130">
        <v>0</v>
      </c>
      <c r="D274" s="126">
        <f t="shared" si="4"/>
        <v>0</v>
      </c>
    </row>
    <row r="275" s="11" customFormat="1" ht="25.05" hidden="1" customHeight="1" spans="1:4">
      <c r="A275" s="129">
        <v>2020399</v>
      </c>
      <c r="B275" s="129" t="s">
        <v>241</v>
      </c>
      <c r="C275" s="130">
        <v>0</v>
      </c>
      <c r="D275" s="126">
        <f t="shared" si="4"/>
        <v>0</v>
      </c>
    </row>
    <row r="276" s="11" customFormat="1" ht="25.05" hidden="1" customHeight="1" spans="1:4">
      <c r="A276" s="129">
        <v>20204</v>
      </c>
      <c r="B276" s="131" t="s">
        <v>242</v>
      </c>
      <c r="C276" s="132">
        <f>SUM(C277:C281)</f>
        <v>0</v>
      </c>
      <c r="D276" s="126">
        <f t="shared" si="4"/>
        <v>0</v>
      </c>
    </row>
    <row r="277" s="120" customFormat="1" ht="25.05" customHeight="1" spans="1:4">
      <c r="A277" s="127">
        <v>2020401</v>
      </c>
      <c r="B277" s="127" t="s">
        <v>243</v>
      </c>
      <c r="C277" s="81">
        <v>0</v>
      </c>
      <c r="D277" s="126">
        <f t="shared" si="4"/>
        <v>0</v>
      </c>
    </row>
    <row r="278" s="120" customFormat="1" ht="25.05" customHeight="1" spans="1:4">
      <c r="A278" s="127">
        <v>2020402</v>
      </c>
      <c r="B278" s="127" t="s">
        <v>244</v>
      </c>
      <c r="C278" s="81">
        <v>0</v>
      </c>
      <c r="D278" s="126">
        <f t="shared" si="4"/>
        <v>0</v>
      </c>
    </row>
    <row r="279" s="120" customFormat="1" ht="25.05" customHeight="1" spans="1:4">
      <c r="A279" s="127">
        <v>2020403</v>
      </c>
      <c r="B279" s="127" t="s">
        <v>245</v>
      </c>
      <c r="C279" s="81">
        <v>0</v>
      </c>
      <c r="D279" s="126">
        <f t="shared" si="4"/>
        <v>0</v>
      </c>
    </row>
    <row r="280" s="120" customFormat="1" ht="25.05" customHeight="1" spans="1:4">
      <c r="A280" s="127">
        <v>2020404</v>
      </c>
      <c r="B280" s="127" t="s">
        <v>246</v>
      </c>
      <c r="C280" s="81">
        <v>0</v>
      </c>
      <c r="D280" s="126">
        <f t="shared" si="4"/>
        <v>0</v>
      </c>
    </row>
    <row r="281" s="11" customFormat="1" ht="25.05" hidden="1" customHeight="1" spans="1:4">
      <c r="A281" s="129">
        <v>2020499</v>
      </c>
      <c r="B281" s="129" t="s">
        <v>247</v>
      </c>
      <c r="C281" s="130">
        <v>0</v>
      </c>
      <c r="D281" s="126">
        <f t="shared" si="4"/>
        <v>0</v>
      </c>
    </row>
    <row r="282" s="120" customFormat="1" ht="25.05" customHeight="1" spans="1:4">
      <c r="A282" s="127">
        <v>20205</v>
      </c>
      <c r="B282" s="128" t="s">
        <v>248</v>
      </c>
      <c r="C282" s="81">
        <f>SUM(C283:C285)</f>
        <v>0</v>
      </c>
      <c r="D282" s="126">
        <f t="shared" si="4"/>
        <v>0</v>
      </c>
    </row>
    <row r="283" s="11" customFormat="1" ht="25.05" hidden="1" customHeight="1" spans="1:4">
      <c r="A283" s="129">
        <v>2020503</v>
      </c>
      <c r="B283" s="129" t="s">
        <v>249</v>
      </c>
      <c r="C283" s="130">
        <v>0</v>
      </c>
      <c r="D283" s="126">
        <f t="shared" si="4"/>
        <v>0</v>
      </c>
    </row>
    <row r="284" s="11" customFormat="1" ht="25.05" hidden="1" customHeight="1" spans="1:4">
      <c r="A284" s="129">
        <v>2020504</v>
      </c>
      <c r="B284" s="129" t="s">
        <v>250</v>
      </c>
      <c r="C284" s="130">
        <v>0</v>
      </c>
      <c r="D284" s="126">
        <f t="shared" si="4"/>
        <v>0</v>
      </c>
    </row>
    <row r="285" s="11" customFormat="1" ht="25.05" hidden="1" customHeight="1" spans="1:4">
      <c r="A285" s="129">
        <v>2020599</v>
      </c>
      <c r="B285" s="129" t="s">
        <v>251</v>
      </c>
      <c r="C285" s="130">
        <v>0</v>
      </c>
      <c r="D285" s="126">
        <f t="shared" si="4"/>
        <v>0</v>
      </c>
    </row>
    <row r="286" s="11" customFormat="1" ht="25.05" hidden="1" customHeight="1" spans="1:4">
      <c r="A286" s="129">
        <v>20206</v>
      </c>
      <c r="B286" s="131" t="s">
        <v>252</v>
      </c>
      <c r="C286" s="132">
        <f>C287</f>
        <v>0</v>
      </c>
      <c r="D286" s="126">
        <f t="shared" si="4"/>
        <v>0</v>
      </c>
    </row>
    <row r="287" s="11" customFormat="1" ht="25.05" hidden="1" customHeight="1" spans="1:4">
      <c r="A287" s="129">
        <v>2020601</v>
      </c>
      <c r="B287" s="129" t="s">
        <v>253</v>
      </c>
      <c r="C287" s="130">
        <v>0</v>
      </c>
      <c r="D287" s="126">
        <f t="shared" si="4"/>
        <v>0</v>
      </c>
    </row>
    <row r="288" s="11" customFormat="1" ht="25.05" hidden="1" customHeight="1" spans="1:4">
      <c r="A288" s="129">
        <v>20207</v>
      </c>
      <c r="B288" s="131" t="s">
        <v>254</v>
      </c>
      <c r="C288" s="132">
        <f>SUM(C289:C292)</f>
        <v>0</v>
      </c>
      <c r="D288" s="126">
        <f t="shared" si="4"/>
        <v>0</v>
      </c>
    </row>
    <row r="289" s="11" customFormat="1" ht="25.05" hidden="1" customHeight="1" spans="1:4">
      <c r="A289" s="129">
        <v>2020701</v>
      </c>
      <c r="B289" s="129" t="s">
        <v>255</v>
      </c>
      <c r="C289" s="130">
        <v>0</v>
      </c>
      <c r="D289" s="126">
        <f t="shared" si="4"/>
        <v>0</v>
      </c>
    </row>
    <row r="290" s="120" customFormat="1" ht="25.05" customHeight="1" spans="1:4">
      <c r="A290" s="127">
        <v>2020702</v>
      </c>
      <c r="B290" s="127" t="s">
        <v>256</v>
      </c>
      <c r="C290" s="81">
        <v>0</v>
      </c>
      <c r="D290" s="126">
        <f t="shared" si="4"/>
        <v>0</v>
      </c>
    </row>
    <row r="291" s="120" customFormat="1" ht="25.05" customHeight="1" spans="1:4">
      <c r="A291" s="127">
        <v>2020703</v>
      </c>
      <c r="B291" s="127" t="s">
        <v>257</v>
      </c>
      <c r="C291" s="81">
        <v>0</v>
      </c>
      <c r="D291" s="126">
        <f t="shared" si="4"/>
        <v>0</v>
      </c>
    </row>
    <row r="292" s="120" customFormat="1" ht="25.05" customHeight="1" spans="1:4">
      <c r="A292" s="127">
        <v>2020799</v>
      </c>
      <c r="B292" s="127" t="s">
        <v>258</v>
      </c>
      <c r="C292" s="81">
        <v>0</v>
      </c>
      <c r="D292" s="126">
        <f t="shared" si="4"/>
        <v>0</v>
      </c>
    </row>
    <row r="293" s="120" customFormat="1" ht="25.05" customHeight="1" spans="1:4">
      <c r="A293" s="127">
        <v>20299</v>
      </c>
      <c r="B293" s="128" t="s">
        <v>259</v>
      </c>
      <c r="C293" s="81">
        <f t="shared" ref="C293:C298" si="5">C294</f>
        <v>0</v>
      </c>
      <c r="D293" s="126">
        <f t="shared" si="4"/>
        <v>0</v>
      </c>
    </row>
    <row r="294" s="120" customFormat="1" ht="25.05" customHeight="1" spans="1:4">
      <c r="A294" s="127">
        <v>2029901</v>
      </c>
      <c r="B294" s="127" t="s">
        <v>260</v>
      </c>
      <c r="C294" s="81">
        <v>0</v>
      </c>
      <c r="D294" s="126">
        <f t="shared" si="4"/>
        <v>0</v>
      </c>
    </row>
    <row r="295" s="120" customFormat="1" ht="25.05" customHeight="1" spans="1:4">
      <c r="A295" s="127">
        <v>203</v>
      </c>
      <c r="B295" s="128" t="s">
        <v>261</v>
      </c>
      <c r="C295" s="81">
        <f>SUM(C296,C298,C300,C302,C311)</f>
        <v>104</v>
      </c>
      <c r="D295" s="126">
        <f t="shared" si="4"/>
        <v>104</v>
      </c>
    </row>
    <row r="296" s="11" customFormat="1" ht="25.05" hidden="1" customHeight="1" spans="1:4">
      <c r="A296" s="129">
        <v>20301</v>
      </c>
      <c r="B296" s="131" t="s">
        <v>262</v>
      </c>
      <c r="C296" s="132">
        <f t="shared" si="5"/>
        <v>0</v>
      </c>
      <c r="D296" s="126">
        <f t="shared" si="4"/>
        <v>0</v>
      </c>
    </row>
    <row r="297" s="120" customFormat="1" ht="25.05" customHeight="1" spans="1:4">
      <c r="A297" s="127">
        <v>2030101</v>
      </c>
      <c r="B297" s="127" t="s">
        <v>263</v>
      </c>
      <c r="C297" s="81">
        <v>0</v>
      </c>
      <c r="D297" s="126">
        <f t="shared" si="4"/>
        <v>0</v>
      </c>
    </row>
    <row r="298" s="120" customFormat="1" ht="25.05" customHeight="1" spans="1:4">
      <c r="A298" s="127">
        <v>20304</v>
      </c>
      <c r="B298" s="128" t="s">
        <v>264</v>
      </c>
      <c r="C298" s="81">
        <f t="shared" si="5"/>
        <v>0</v>
      </c>
      <c r="D298" s="126">
        <f t="shared" si="4"/>
        <v>0</v>
      </c>
    </row>
    <row r="299" s="120" customFormat="1" ht="25.05" customHeight="1" spans="1:4">
      <c r="A299" s="127">
        <v>2030401</v>
      </c>
      <c r="B299" s="127" t="s">
        <v>265</v>
      </c>
      <c r="C299" s="81">
        <v>0</v>
      </c>
      <c r="D299" s="126">
        <f t="shared" si="4"/>
        <v>0</v>
      </c>
    </row>
    <row r="300" s="11" customFormat="1" ht="25.05" hidden="1" customHeight="1" spans="1:4">
      <c r="A300" s="129">
        <v>20305</v>
      </c>
      <c r="B300" s="131" t="s">
        <v>266</v>
      </c>
      <c r="C300" s="132">
        <f>C301</f>
        <v>0</v>
      </c>
      <c r="D300" s="126">
        <f t="shared" si="4"/>
        <v>0</v>
      </c>
    </row>
    <row r="301" s="120" customFormat="1" ht="25.05" customHeight="1" spans="1:4">
      <c r="A301" s="127">
        <v>2030501</v>
      </c>
      <c r="B301" s="127" t="s">
        <v>267</v>
      </c>
      <c r="C301" s="81">
        <v>0</v>
      </c>
      <c r="D301" s="126">
        <f t="shared" si="4"/>
        <v>0</v>
      </c>
    </row>
    <row r="302" s="120" customFormat="1" ht="25.05" customHeight="1" spans="1:4">
      <c r="A302" s="127">
        <v>20306</v>
      </c>
      <c r="B302" s="128" t="s">
        <v>268</v>
      </c>
      <c r="C302" s="81">
        <f>SUM(C303:C310)</f>
        <v>0</v>
      </c>
      <c r="D302" s="126">
        <f t="shared" si="4"/>
        <v>0</v>
      </c>
    </row>
    <row r="303" s="11" customFormat="1" ht="25.05" hidden="1" customHeight="1" spans="1:4">
      <c r="A303" s="129">
        <v>2030601</v>
      </c>
      <c r="B303" s="129" t="s">
        <v>269</v>
      </c>
      <c r="C303" s="130">
        <v>0</v>
      </c>
      <c r="D303" s="126">
        <f t="shared" si="4"/>
        <v>0</v>
      </c>
    </row>
    <row r="304" s="120" customFormat="1" ht="25.05" customHeight="1" spans="1:4">
      <c r="A304" s="127">
        <v>2030602</v>
      </c>
      <c r="B304" s="127" t="s">
        <v>270</v>
      </c>
      <c r="C304" s="81">
        <v>0</v>
      </c>
      <c r="D304" s="126">
        <f t="shared" si="4"/>
        <v>0</v>
      </c>
    </row>
    <row r="305" s="11" customFormat="1" ht="25.05" hidden="1" customHeight="1" spans="1:4">
      <c r="A305" s="129">
        <v>2030603</v>
      </c>
      <c r="B305" s="129" t="s">
        <v>271</v>
      </c>
      <c r="C305" s="130">
        <v>0</v>
      </c>
      <c r="D305" s="126">
        <f t="shared" si="4"/>
        <v>0</v>
      </c>
    </row>
    <row r="306" s="120" customFormat="1" ht="25.05" customHeight="1" spans="1:4">
      <c r="A306" s="127">
        <v>2030604</v>
      </c>
      <c r="B306" s="127" t="s">
        <v>272</v>
      </c>
      <c r="C306" s="81">
        <v>0</v>
      </c>
      <c r="D306" s="126">
        <f t="shared" si="4"/>
        <v>0</v>
      </c>
    </row>
    <row r="307" s="120" customFormat="1" ht="25.05" customHeight="1" spans="1:4">
      <c r="A307" s="127">
        <v>2030605</v>
      </c>
      <c r="B307" s="127" t="s">
        <v>273</v>
      </c>
      <c r="C307" s="81">
        <v>0</v>
      </c>
      <c r="D307" s="126">
        <f t="shared" si="4"/>
        <v>0</v>
      </c>
    </row>
    <row r="308" s="120" customFormat="1" ht="25.05" customHeight="1" spans="1:4">
      <c r="A308" s="127">
        <v>2030606</v>
      </c>
      <c r="B308" s="127" t="s">
        <v>274</v>
      </c>
      <c r="C308" s="81">
        <v>0</v>
      </c>
      <c r="D308" s="126">
        <f t="shared" si="4"/>
        <v>0</v>
      </c>
    </row>
    <row r="309" s="120" customFormat="1" ht="25.05" customHeight="1" spans="1:4">
      <c r="A309" s="127">
        <v>2030607</v>
      </c>
      <c r="B309" s="127" t="s">
        <v>275</v>
      </c>
      <c r="C309" s="81">
        <v>0</v>
      </c>
      <c r="D309" s="126">
        <f t="shared" si="4"/>
        <v>0</v>
      </c>
    </row>
    <row r="310" s="120" customFormat="1" ht="25.05" customHeight="1" spans="1:4">
      <c r="A310" s="127" t="s">
        <v>276</v>
      </c>
      <c r="B310" s="127" t="s">
        <v>277</v>
      </c>
      <c r="C310" s="81">
        <v>0</v>
      </c>
      <c r="D310" s="126">
        <f t="shared" si="4"/>
        <v>0</v>
      </c>
    </row>
    <row r="311" s="11" customFormat="1" ht="25.05" hidden="1" customHeight="1" spans="1:4">
      <c r="A311" s="129">
        <v>20399</v>
      </c>
      <c r="B311" s="131" t="s">
        <v>278</v>
      </c>
      <c r="C311" s="132">
        <f>C312</f>
        <v>104</v>
      </c>
      <c r="D311" s="126">
        <f t="shared" si="4"/>
        <v>104</v>
      </c>
    </row>
    <row r="312" s="120" customFormat="1" ht="25.05" customHeight="1" spans="1:4">
      <c r="A312" s="127">
        <v>2039901</v>
      </c>
      <c r="B312" s="127" t="s">
        <v>279</v>
      </c>
      <c r="C312" s="81">
        <v>104</v>
      </c>
      <c r="D312" s="126">
        <f t="shared" si="4"/>
        <v>104</v>
      </c>
    </row>
    <row r="313" s="120" customFormat="1" ht="25.05" customHeight="1" spans="1:4">
      <c r="A313" s="127">
        <v>204</v>
      </c>
      <c r="B313" s="128" t="s">
        <v>280</v>
      </c>
      <c r="C313" s="81">
        <f>SUM(C314,C324,C346,C353,C365,C374,C388,C397,C406,C414,C422,C431)</f>
        <v>36188</v>
      </c>
      <c r="D313" s="126">
        <f t="shared" si="4"/>
        <v>36188</v>
      </c>
    </row>
    <row r="314" s="120" customFormat="1" ht="25.05" customHeight="1" spans="1:4">
      <c r="A314" s="127">
        <v>20401</v>
      </c>
      <c r="B314" s="128" t="s">
        <v>281</v>
      </c>
      <c r="C314" s="81">
        <f>SUM(C315:C323)</f>
        <v>1002</v>
      </c>
      <c r="D314" s="126">
        <f t="shared" si="4"/>
        <v>1002</v>
      </c>
    </row>
    <row r="315" s="120" customFormat="1" ht="25.05" customHeight="1" spans="1:4">
      <c r="A315" s="127">
        <v>2040101</v>
      </c>
      <c r="B315" s="127" t="s">
        <v>282</v>
      </c>
      <c r="C315" s="81">
        <v>95</v>
      </c>
      <c r="D315" s="126">
        <f t="shared" si="4"/>
        <v>95</v>
      </c>
    </row>
    <row r="316" s="120" customFormat="1" ht="25.05" customHeight="1" spans="1:4">
      <c r="A316" s="127">
        <v>2040102</v>
      </c>
      <c r="B316" s="127" t="s">
        <v>283</v>
      </c>
      <c r="C316" s="81">
        <v>54</v>
      </c>
      <c r="D316" s="126">
        <f t="shared" si="4"/>
        <v>54</v>
      </c>
    </row>
    <row r="317" s="11" customFormat="1" ht="25.05" hidden="1" customHeight="1" spans="1:4">
      <c r="A317" s="129">
        <v>2040103</v>
      </c>
      <c r="B317" s="129" t="s">
        <v>284</v>
      </c>
      <c r="C317" s="130">
        <v>847</v>
      </c>
      <c r="D317" s="126">
        <f t="shared" si="4"/>
        <v>847</v>
      </c>
    </row>
    <row r="318" s="120" customFormat="1" ht="25.05" customHeight="1" spans="1:4">
      <c r="A318" s="127">
        <v>2040104</v>
      </c>
      <c r="B318" s="127" t="s">
        <v>285</v>
      </c>
      <c r="C318" s="81">
        <v>0</v>
      </c>
      <c r="D318" s="126">
        <f t="shared" si="4"/>
        <v>0</v>
      </c>
    </row>
    <row r="319" s="120" customFormat="1" ht="25.05" customHeight="1" spans="1:4">
      <c r="A319" s="127">
        <v>2040105</v>
      </c>
      <c r="B319" s="127" t="s">
        <v>286</v>
      </c>
      <c r="C319" s="81">
        <v>0</v>
      </c>
      <c r="D319" s="126">
        <f t="shared" si="4"/>
        <v>0</v>
      </c>
    </row>
    <row r="320" s="11" customFormat="1" ht="25.05" hidden="1" customHeight="1" spans="1:4">
      <c r="A320" s="129">
        <v>2040106</v>
      </c>
      <c r="B320" s="129" t="s">
        <v>287</v>
      </c>
      <c r="C320" s="130">
        <v>6</v>
      </c>
      <c r="D320" s="126">
        <f t="shared" si="4"/>
        <v>6</v>
      </c>
    </row>
    <row r="321" s="11" customFormat="1" ht="25.05" hidden="1" customHeight="1" spans="1:4">
      <c r="A321" s="129">
        <v>2040107</v>
      </c>
      <c r="B321" s="129" t="s">
        <v>288</v>
      </c>
      <c r="C321" s="130">
        <v>0</v>
      </c>
      <c r="D321" s="126">
        <f t="shared" si="4"/>
        <v>0</v>
      </c>
    </row>
    <row r="322" s="120" customFormat="1" ht="25.05" customHeight="1" spans="1:4">
      <c r="A322" s="127">
        <v>2040108</v>
      </c>
      <c r="B322" s="127" t="s">
        <v>289</v>
      </c>
      <c r="C322" s="81">
        <v>0</v>
      </c>
      <c r="D322" s="126">
        <f t="shared" si="4"/>
        <v>0</v>
      </c>
    </row>
    <row r="323" s="120" customFormat="1" ht="25.05" customHeight="1" spans="1:4">
      <c r="A323" s="127">
        <v>2040199</v>
      </c>
      <c r="B323" s="127" t="s">
        <v>290</v>
      </c>
      <c r="C323" s="81">
        <v>0</v>
      </c>
      <c r="D323" s="126">
        <f t="shared" si="4"/>
        <v>0</v>
      </c>
    </row>
    <row r="324" s="120" customFormat="1" ht="25.05" customHeight="1" spans="1:4">
      <c r="A324" s="127">
        <v>20402</v>
      </c>
      <c r="B324" s="128" t="s">
        <v>291</v>
      </c>
      <c r="C324" s="81">
        <f>SUM(C325:C345)</f>
        <v>24772</v>
      </c>
      <c r="D324" s="126">
        <f t="shared" si="4"/>
        <v>24772</v>
      </c>
    </row>
    <row r="325" s="120" customFormat="1" ht="25.05" customHeight="1" spans="1:4">
      <c r="A325" s="127">
        <v>2040201</v>
      </c>
      <c r="B325" s="127" t="s">
        <v>87</v>
      </c>
      <c r="C325" s="81">
        <v>10237</v>
      </c>
      <c r="D325" s="126">
        <f t="shared" ref="D325:D388" si="6">C325</f>
        <v>10237</v>
      </c>
    </row>
    <row r="326" s="120" customFormat="1" ht="25.05" customHeight="1" spans="1:4">
      <c r="A326" s="127">
        <v>2040202</v>
      </c>
      <c r="B326" s="127" t="s">
        <v>88</v>
      </c>
      <c r="C326" s="81">
        <v>2470</v>
      </c>
      <c r="D326" s="126">
        <f t="shared" si="6"/>
        <v>2470</v>
      </c>
    </row>
    <row r="327" s="11" customFormat="1" ht="25.05" hidden="1" customHeight="1" spans="1:4">
      <c r="A327" s="129">
        <v>2040203</v>
      </c>
      <c r="B327" s="129" t="s">
        <v>89</v>
      </c>
      <c r="C327" s="130">
        <v>0</v>
      </c>
      <c r="D327" s="126">
        <f t="shared" si="6"/>
        <v>0</v>
      </c>
    </row>
    <row r="328" s="120" customFormat="1" ht="25.05" customHeight="1" spans="1:4">
      <c r="A328" s="127">
        <v>2040204</v>
      </c>
      <c r="B328" s="127" t="s">
        <v>292</v>
      </c>
      <c r="C328" s="81">
        <v>40</v>
      </c>
      <c r="D328" s="126">
        <f t="shared" si="6"/>
        <v>40</v>
      </c>
    </row>
    <row r="329" s="120" customFormat="1" ht="25.05" customHeight="1" spans="1:4">
      <c r="A329" s="127">
        <v>2040205</v>
      </c>
      <c r="B329" s="127" t="s">
        <v>293</v>
      </c>
      <c r="C329" s="81">
        <v>0</v>
      </c>
      <c r="D329" s="126">
        <f t="shared" si="6"/>
        <v>0</v>
      </c>
    </row>
    <row r="330" s="120" customFormat="1" ht="25.05" customHeight="1" spans="1:4">
      <c r="A330" s="127">
        <v>2040206</v>
      </c>
      <c r="B330" s="127" t="s">
        <v>294</v>
      </c>
      <c r="C330" s="81">
        <v>387</v>
      </c>
      <c r="D330" s="126">
        <f t="shared" si="6"/>
        <v>387</v>
      </c>
    </row>
    <row r="331" s="120" customFormat="1" ht="25.05" customHeight="1" spans="1:4">
      <c r="A331" s="127">
        <v>2040207</v>
      </c>
      <c r="B331" s="127" t="s">
        <v>295</v>
      </c>
      <c r="C331" s="81">
        <v>0</v>
      </c>
      <c r="D331" s="126">
        <f t="shared" si="6"/>
        <v>0</v>
      </c>
    </row>
    <row r="332" s="120" customFormat="1" ht="25.05" customHeight="1" spans="1:4">
      <c r="A332" s="127">
        <v>2040208</v>
      </c>
      <c r="B332" s="127" t="s">
        <v>296</v>
      </c>
      <c r="C332" s="81">
        <v>15</v>
      </c>
      <c r="D332" s="126">
        <f t="shared" si="6"/>
        <v>15</v>
      </c>
    </row>
    <row r="333" s="120" customFormat="1" ht="25.05" customHeight="1" spans="1:4">
      <c r="A333" s="127">
        <v>2040209</v>
      </c>
      <c r="B333" s="127" t="s">
        <v>297</v>
      </c>
      <c r="C333" s="81">
        <v>0</v>
      </c>
      <c r="D333" s="126">
        <f t="shared" si="6"/>
        <v>0</v>
      </c>
    </row>
    <row r="334" s="120" customFormat="1" ht="25.05" customHeight="1" spans="1:4">
      <c r="A334" s="127">
        <v>2040210</v>
      </c>
      <c r="B334" s="127" t="s">
        <v>298</v>
      </c>
      <c r="C334" s="81">
        <v>0</v>
      </c>
      <c r="D334" s="126">
        <f t="shared" si="6"/>
        <v>0</v>
      </c>
    </row>
    <row r="335" s="120" customFormat="1" ht="25.05" customHeight="1" spans="1:4">
      <c r="A335" s="127">
        <v>2040211</v>
      </c>
      <c r="B335" s="127" t="s">
        <v>299</v>
      </c>
      <c r="C335" s="81">
        <v>57</v>
      </c>
      <c r="D335" s="126">
        <f t="shared" si="6"/>
        <v>57</v>
      </c>
    </row>
    <row r="336" s="120" customFormat="1" ht="25.05" customHeight="1" spans="1:4">
      <c r="A336" s="127">
        <v>2040212</v>
      </c>
      <c r="B336" s="127" t="s">
        <v>300</v>
      </c>
      <c r="C336" s="81">
        <v>4995</v>
      </c>
      <c r="D336" s="126">
        <f t="shared" si="6"/>
        <v>4995</v>
      </c>
    </row>
    <row r="337" s="120" customFormat="1" ht="25.05" customHeight="1" spans="1:4">
      <c r="A337" s="127">
        <v>2040213</v>
      </c>
      <c r="B337" s="127" t="s">
        <v>301</v>
      </c>
      <c r="C337" s="81">
        <v>0</v>
      </c>
      <c r="D337" s="126">
        <f t="shared" si="6"/>
        <v>0</v>
      </c>
    </row>
    <row r="338" s="11" customFormat="1" ht="25.05" hidden="1" customHeight="1" spans="1:4">
      <c r="A338" s="129">
        <v>2040214</v>
      </c>
      <c r="B338" s="129" t="s">
        <v>302</v>
      </c>
      <c r="C338" s="130">
        <v>550</v>
      </c>
      <c r="D338" s="126">
        <f t="shared" si="6"/>
        <v>550</v>
      </c>
    </row>
    <row r="339" s="120" customFormat="1" ht="25.05" customHeight="1" spans="1:4">
      <c r="A339" s="127">
        <v>2040215</v>
      </c>
      <c r="B339" s="127" t="s">
        <v>303</v>
      </c>
      <c r="C339" s="81">
        <v>0</v>
      </c>
      <c r="D339" s="126">
        <f t="shared" si="6"/>
        <v>0</v>
      </c>
    </row>
    <row r="340" s="120" customFormat="1" ht="25.05" customHeight="1" spans="1:4">
      <c r="A340" s="127">
        <v>2040216</v>
      </c>
      <c r="B340" s="127" t="s">
        <v>304</v>
      </c>
      <c r="C340" s="81">
        <v>0</v>
      </c>
      <c r="D340" s="126">
        <f t="shared" si="6"/>
        <v>0</v>
      </c>
    </row>
    <row r="341" s="120" customFormat="1" ht="25.05" customHeight="1" spans="1:4">
      <c r="A341" s="127">
        <v>2040217</v>
      </c>
      <c r="B341" s="127" t="s">
        <v>305</v>
      </c>
      <c r="C341" s="81">
        <v>3817</v>
      </c>
      <c r="D341" s="126">
        <f t="shared" si="6"/>
        <v>3817</v>
      </c>
    </row>
    <row r="342" s="11" customFormat="1" ht="25.05" hidden="1" customHeight="1" spans="1:4">
      <c r="A342" s="129">
        <v>2040218</v>
      </c>
      <c r="B342" s="129" t="s">
        <v>306</v>
      </c>
      <c r="C342" s="130">
        <v>100</v>
      </c>
      <c r="D342" s="126">
        <f t="shared" si="6"/>
        <v>100</v>
      </c>
    </row>
    <row r="343" s="120" customFormat="1" ht="25.05" customHeight="1" spans="1:4">
      <c r="A343" s="127">
        <v>2040219</v>
      </c>
      <c r="B343" s="127" t="s">
        <v>130</v>
      </c>
      <c r="C343" s="81">
        <v>0</v>
      </c>
      <c r="D343" s="126">
        <f t="shared" si="6"/>
        <v>0</v>
      </c>
    </row>
    <row r="344" s="120" customFormat="1" ht="25.05" customHeight="1" spans="1:4">
      <c r="A344" s="127">
        <v>2040250</v>
      </c>
      <c r="B344" s="127" t="s">
        <v>96</v>
      </c>
      <c r="C344" s="81">
        <v>0</v>
      </c>
      <c r="D344" s="126">
        <f t="shared" si="6"/>
        <v>0</v>
      </c>
    </row>
    <row r="345" s="11" customFormat="1" ht="25.05" hidden="1" customHeight="1" spans="1:4">
      <c r="A345" s="129">
        <v>2040299</v>
      </c>
      <c r="B345" s="129" t="s">
        <v>307</v>
      </c>
      <c r="C345" s="130">
        <v>2104</v>
      </c>
      <c r="D345" s="126">
        <f t="shared" si="6"/>
        <v>2104</v>
      </c>
    </row>
    <row r="346" s="11" customFormat="1" ht="25.05" hidden="1" customHeight="1" spans="1:4">
      <c r="A346" s="129">
        <v>20403</v>
      </c>
      <c r="B346" s="131" t="s">
        <v>308</v>
      </c>
      <c r="C346" s="132">
        <f>SUM(C347:C352)</f>
        <v>0</v>
      </c>
      <c r="D346" s="126">
        <f t="shared" si="6"/>
        <v>0</v>
      </c>
    </row>
    <row r="347" s="120" customFormat="1" ht="25.05" customHeight="1" spans="1:4">
      <c r="A347" s="127">
        <v>2040301</v>
      </c>
      <c r="B347" s="127" t="s">
        <v>87</v>
      </c>
      <c r="C347" s="81">
        <v>0</v>
      </c>
      <c r="D347" s="126">
        <f t="shared" si="6"/>
        <v>0</v>
      </c>
    </row>
    <row r="348" s="120" customFormat="1" ht="25.05" customHeight="1" spans="1:4">
      <c r="A348" s="127">
        <v>2040302</v>
      </c>
      <c r="B348" s="127" t="s">
        <v>88</v>
      </c>
      <c r="C348" s="81">
        <v>0</v>
      </c>
      <c r="D348" s="126">
        <f t="shared" si="6"/>
        <v>0</v>
      </c>
    </row>
    <row r="349" s="120" customFormat="1" ht="25.05" customHeight="1" spans="1:4">
      <c r="A349" s="127">
        <v>2040303</v>
      </c>
      <c r="B349" s="127" t="s">
        <v>89</v>
      </c>
      <c r="C349" s="81">
        <v>0</v>
      </c>
      <c r="D349" s="126">
        <f t="shared" si="6"/>
        <v>0</v>
      </c>
    </row>
    <row r="350" s="120" customFormat="1" ht="25.05" customHeight="1" spans="1:4">
      <c r="A350" s="127">
        <v>2040304</v>
      </c>
      <c r="B350" s="127" t="s">
        <v>309</v>
      </c>
      <c r="C350" s="81">
        <v>0</v>
      </c>
      <c r="D350" s="126">
        <f t="shared" si="6"/>
        <v>0</v>
      </c>
    </row>
    <row r="351" s="120" customFormat="1" ht="25.05" customHeight="1" spans="1:4">
      <c r="A351" s="127">
        <v>2040350</v>
      </c>
      <c r="B351" s="127" t="s">
        <v>96</v>
      </c>
      <c r="C351" s="81">
        <v>0</v>
      </c>
      <c r="D351" s="126">
        <f t="shared" si="6"/>
        <v>0</v>
      </c>
    </row>
    <row r="352" s="120" customFormat="1" ht="25.05" customHeight="1" spans="1:4">
      <c r="A352" s="127">
        <v>2040399</v>
      </c>
      <c r="B352" s="127" t="s">
        <v>310</v>
      </c>
      <c r="C352" s="81">
        <v>0</v>
      </c>
      <c r="D352" s="126">
        <f t="shared" si="6"/>
        <v>0</v>
      </c>
    </row>
    <row r="353" s="120" customFormat="1" ht="25.05" customHeight="1" spans="1:4">
      <c r="A353" s="127">
        <v>20404</v>
      </c>
      <c r="B353" s="128" t="s">
        <v>311</v>
      </c>
      <c r="C353" s="81">
        <f>SUM(C354:C364)</f>
        <v>5212</v>
      </c>
      <c r="D353" s="126">
        <f t="shared" si="6"/>
        <v>5212</v>
      </c>
    </row>
    <row r="354" s="120" customFormat="1" ht="25.05" customHeight="1" spans="1:4">
      <c r="A354" s="127">
        <v>2040401</v>
      </c>
      <c r="B354" s="127" t="s">
        <v>87</v>
      </c>
      <c r="C354" s="81">
        <v>975</v>
      </c>
      <c r="D354" s="126">
        <f t="shared" si="6"/>
        <v>975</v>
      </c>
    </row>
    <row r="355" s="11" customFormat="1" ht="25.05" hidden="1" customHeight="1" spans="1:4">
      <c r="A355" s="129">
        <v>2040402</v>
      </c>
      <c r="B355" s="129" t="s">
        <v>88</v>
      </c>
      <c r="C355" s="130">
        <v>3428</v>
      </c>
      <c r="D355" s="126">
        <f t="shared" si="6"/>
        <v>3428</v>
      </c>
    </row>
    <row r="356" s="120" customFormat="1" ht="25.05" customHeight="1" spans="1:4">
      <c r="A356" s="127">
        <v>2040403</v>
      </c>
      <c r="B356" s="127" t="s">
        <v>89</v>
      </c>
      <c r="C356" s="81">
        <v>0</v>
      </c>
      <c r="D356" s="126">
        <f t="shared" si="6"/>
        <v>0</v>
      </c>
    </row>
    <row r="357" s="120" customFormat="1" ht="25.05" customHeight="1" spans="1:4">
      <c r="A357" s="127">
        <v>2040404</v>
      </c>
      <c r="B357" s="127" t="s">
        <v>312</v>
      </c>
      <c r="C357" s="81">
        <v>0</v>
      </c>
      <c r="D357" s="126">
        <f t="shared" si="6"/>
        <v>0</v>
      </c>
    </row>
    <row r="358" s="120" customFormat="1" ht="25.05" customHeight="1" spans="1:4">
      <c r="A358" s="127">
        <v>2040405</v>
      </c>
      <c r="B358" s="127" t="s">
        <v>313</v>
      </c>
      <c r="C358" s="81">
        <v>70</v>
      </c>
      <c r="D358" s="126">
        <f t="shared" si="6"/>
        <v>70</v>
      </c>
    </row>
    <row r="359" s="120" customFormat="1" ht="25.05" customHeight="1" spans="1:4">
      <c r="A359" s="127">
        <v>2040406</v>
      </c>
      <c r="B359" s="127" t="s">
        <v>314</v>
      </c>
      <c r="C359" s="81">
        <v>0</v>
      </c>
      <c r="D359" s="126">
        <f t="shared" si="6"/>
        <v>0</v>
      </c>
    </row>
    <row r="360" s="120" customFormat="1" ht="25.05" customHeight="1" spans="1:4">
      <c r="A360" s="127">
        <v>2040407</v>
      </c>
      <c r="B360" s="127" t="s">
        <v>315</v>
      </c>
      <c r="C360" s="81">
        <v>0</v>
      </c>
      <c r="D360" s="126">
        <f t="shared" si="6"/>
        <v>0</v>
      </c>
    </row>
    <row r="361" s="120" customFormat="1" ht="25.05" customHeight="1" spans="1:4">
      <c r="A361" s="127">
        <v>2040408</v>
      </c>
      <c r="B361" s="127" t="s">
        <v>316</v>
      </c>
      <c r="C361" s="81">
        <v>0</v>
      </c>
      <c r="D361" s="126">
        <f t="shared" si="6"/>
        <v>0</v>
      </c>
    </row>
    <row r="362" s="120" customFormat="1" ht="25.05" customHeight="1" spans="1:4">
      <c r="A362" s="127">
        <v>2040409</v>
      </c>
      <c r="B362" s="127" t="s">
        <v>317</v>
      </c>
      <c r="C362" s="81">
        <v>0</v>
      </c>
      <c r="D362" s="126">
        <f t="shared" si="6"/>
        <v>0</v>
      </c>
    </row>
    <row r="363" s="120" customFormat="1" ht="25.05" customHeight="1" spans="1:4">
      <c r="A363" s="127">
        <v>2040450</v>
      </c>
      <c r="B363" s="127" t="s">
        <v>96</v>
      </c>
      <c r="C363" s="81">
        <v>0</v>
      </c>
      <c r="D363" s="126">
        <f t="shared" si="6"/>
        <v>0</v>
      </c>
    </row>
    <row r="364" s="11" customFormat="1" ht="25.05" hidden="1" customHeight="1" spans="1:4">
      <c r="A364" s="129">
        <v>2040499</v>
      </c>
      <c r="B364" s="129" t="s">
        <v>318</v>
      </c>
      <c r="C364" s="130">
        <v>739</v>
      </c>
      <c r="D364" s="126">
        <f t="shared" si="6"/>
        <v>739</v>
      </c>
    </row>
    <row r="365" s="11" customFormat="1" ht="25.05" hidden="1" customHeight="1" spans="1:4">
      <c r="A365" s="129">
        <v>20405</v>
      </c>
      <c r="B365" s="131" t="s">
        <v>319</v>
      </c>
      <c r="C365" s="132">
        <f>SUM(C366:C373)</f>
        <v>3078</v>
      </c>
      <c r="D365" s="126">
        <f t="shared" si="6"/>
        <v>3078</v>
      </c>
    </row>
    <row r="366" s="11" customFormat="1" ht="25.05" hidden="1" customHeight="1" spans="1:4">
      <c r="A366" s="129">
        <v>2040501</v>
      </c>
      <c r="B366" s="129" t="s">
        <v>87</v>
      </c>
      <c r="C366" s="130">
        <v>957</v>
      </c>
      <c r="D366" s="126">
        <f t="shared" si="6"/>
        <v>957</v>
      </c>
    </row>
    <row r="367" s="120" customFormat="1" ht="25.05" customHeight="1" spans="1:4">
      <c r="A367" s="127">
        <v>2040502</v>
      </c>
      <c r="B367" s="127" t="s">
        <v>88</v>
      </c>
      <c r="C367" s="81">
        <v>685</v>
      </c>
      <c r="D367" s="126">
        <f t="shared" si="6"/>
        <v>685</v>
      </c>
    </row>
    <row r="368" s="120" customFormat="1" ht="25.05" customHeight="1" spans="1:4">
      <c r="A368" s="127">
        <v>2040503</v>
      </c>
      <c r="B368" s="127" t="s">
        <v>89</v>
      </c>
      <c r="C368" s="81">
        <v>0</v>
      </c>
      <c r="D368" s="126">
        <f t="shared" si="6"/>
        <v>0</v>
      </c>
    </row>
    <row r="369" s="11" customFormat="1" ht="25.05" hidden="1" customHeight="1" spans="1:4">
      <c r="A369" s="129">
        <v>2040504</v>
      </c>
      <c r="B369" s="129" t="s">
        <v>320</v>
      </c>
      <c r="C369" s="130">
        <v>730</v>
      </c>
      <c r="D369" s="126">
        <f t="shared" si="6"/>
        <v>730</v>
      </c>
    </row>
    <row r="370" s="120" customFormat="1" ht="25.05" customHeight="1" spans="1:4">
      <c r="A370" s="127">
        <v>2040505</v>
      </c>
      <c r="B370" s="127" t="s">
        <v>321</v>
      </c>
      <c r="C370" s="81">
        <v>0</v>
      </c>
      <c r="D370" s="126">
        <f t="shared" si="6"/>
        <v>0</v>
      </c>
    </row>
    <row r="371" s="120" customFormat="1" ht="25.05" customHeight="1" spans="1:4">
      <c r="A371" s="127">
        <v>2040506</v>
      </c>
      <c r="B371" s="127" t="s">
        <v>322</v>
      </c>
      <c r="C371" s="81">
        <v>0</v>
      </c>
      <c r="D371" s="126">
        <f t="shared" si="6"/>
        <v>0</v>
      </c>
    </row>
    <row r="372" s="120" customFormat="1" ht="25.05" customHeight="1" spans="1:4">
      <c r="A372" s="127">
        <v>2040550</v>
      </c>
      <c r="B372" s="127" t="s">
        <v>96</v>
      </c>
      <c r="C372" s="81">
        <v>0</v>
      </c>
      <c r="D372" s="126">
        <f t="shared" si="6"/>
        <v>0</v>
      </c>
    </row>
    <row r="373" s="120" customFormat="1" ht="25.05" customHeight="1" spans="1:4">
      <c r="A373" s="127">
        <v>2040599</v>
      </c>
      <c r="B373" s="127" t="s">
        <v>323</v>
      </c>
      <c r="C373" s="81">
        <v>706</v>
      </c>
      <c r="D373" s="126">
        <f t="shared" si="6"/>
        <v>706</v>
      </c>
    </row>
    <row r="374" s="11" customFormat="1" ht="25.05" hidden="1" customHeight="1" spans="1:4">
      <c r="A374" s="129">
        <v>20406</v>
      </c>
      <c r="B374" s="131" t="s">
        <v>324</v>
      </c>
      <c r="C374" s="132">
        <f>SUM(C375:C387)</f>
        <v>896</v>
      </c>
      <c r="D374" s="126">
        <f t="shared" si="6"/>
        <v>896</v>
      </c>
    </row>
    <row r="375" s="120" customFormat="1" ht="25.05" customHeight="1" spans="1:4">
      <c r="A375" s="127">
        <v>2040601</v>
      </c>
      <c r="B375" s="127" t="s">
        <v>87</v>
      </c>
      <c r="C375" s="81">
        <v>612</v>
      </c>
      <c r="D375" s="126">
        <f t="shared" si="6"/>
        <v>612</v>
      </c>
    </row>
    <row r="376" s="120" customFormat="1" ht="25.05" customHeight="1" spans="1:4">
      <c r="A376" s="127">
        <v>2040602</v>
      </c>
      <c r="B376" s="127" t="s">
        <v>88</v>
      </c>
      <c r="C376" s="81">
        <v>95</v>
      </c>
      <c r="D376" s="126">
        <f t="shared" si="6"/>
        <v>95</v>
      </c>
    </row>
    <row r="377" s="120" customFormat="1" ht="25.05" customHeight="1" spans="1:4">
      <c r="A377" s="127">
        <v>2040603</v>
      </c>
      <c r="B377" s="127" t="s">
        <v>89</v>
      </c>
      <c r="C377" s="81">
        <v>0</v>
      </c>
      <c r="D377" s="126">
        <f t="shared" si="6"/>
        <v>0</v>
      </c>
    </row>
    <row r="378" s="120" customFormat="1" ht="25.05" customHeight="1" spans="1:4">
      <c r="A378" s="127">
        <v>2040604</v>
      </c>
      <c r="B378" s="127" t="s">
        <v>325</v>
      </c>
      <c r="C378" s="81">
        <v>12</v>
      </c>
      <c r="D378" s="126">
        <f t="shared" si="6"/>
        <v>12</v>
      </c>
    </row>
    <row r="379" s="120" customFormat="1" ht="25.05" customHeight="1" spans="1:4">
      <c r="A379" s="127">
        <v>2040605</v>
      </c>
      <c r="B379" s="127" t="s">
        <v>326</v>
      </c>
      <c r="C379" s="81">
        <v>5</v>
      </c>
      <c r="D379" s="126">
        <f t="shared" si="6"/>
        <v>5</v>
      </c>
    </row>
    <row r="380" s="11" customFormat="1" ht="25.05" hidden="1" customHeight="1" spans="1:4">
      <c r="A380" s="129">
        <v>2040606</v>
      </c>
      <c r="B380" s="129" t="s">
        <v>327</v>
      </c>
      <c r="C380" s="130">
        <v>6</v>
      </c>
      <c r="D380" s="126">
        <f t="shared" si="6"/>
        <v>6</v>
      </c>
    </row>
    <row r="381" s="120" customFormat="1" ht="25.05" customHeight="1" spans="1:4">
      <c r="A381" s="127">
        <v>2040607</v>
      </c>
      <c r="B381" s="127" t="s">
        <v>328</v>
      </c>
      <c r="C381" s="81">
        <v>10</v>
      </c>
      <c r="D381" s="126">
        <f t="shared" si="6"/>
        <v>10</v>
      </c>
    </row>
    <row r="382" s="120" customFormat="1" ht="25.05" customHeight="1" spans="1:4">
      <c r="A382" s="127">
        <v>2040608</v>
      </c>
      <c r="B382" s="127" t="s">
        <v>329</v>
      </c>
      <c r="C382" s="81">
        <v>0</v>
      </c>
      <c r="D382" s="126">
        <f t="shared" si="6"/>
        <v>0</v>
      </c>
    </row>
    <row r="383" s="120" customFormat="1" ht="25.05" customHeight="1" spans="1:4">
      <c r="A383" s="127">
        <v>2040609</v>
      </c>
      <c r="B383" s="127" t="s">
        <v>330</v>
      </c>
      <c r="C383" s="81">
        <v>0</v>
      </c>
      <c r="D383" s="126">
        <f t="shared" si="6"/>
        <v>0</v>
      </c>
    </row>
    <row r="384" s="120" customFormat="1" ht="25.05" customHeight="1" spans="1:4">
      <c r="A384" s="127">
        <v>2040610</v>
      </c>
      <c r="B384" s="127" t="s">
        <v>331</v>
      </c>
      <c r="C384" s="81">
        <v>0</v>
      </c>
      <c r="D384" s="126">
        <f t="shared" si="6"/>
        <v>0</v>
      </c>
    </row>
    <row r="385" s="120" customFormat="1" ht="25.05" customHeight="1" spans="1:4">
      <c r="A385" s="127">
        <v>2040611</v>
      </c>
      <c r="B385" s="127" t="s">
        <v>332</v>
      </c>
      <c r="C385" s="81">
        <v>0</v>
      </c>
      <c r="D385" s="126">
        <f t="shared" si="6"/>
        <v>0</v>
      </c>
    </row>
    <row r="386" s="120" customFormat="1" ht="25.05" customHeight="1" spans="1:4">
      <c r="A386" s="127">
        <v>2040650</v>
      </c>
      <c r="B386" s="127" t="s">
        <v>96</v>
      </c>
      <c r="C386" s="81">
        <v>0</v>
      </c>
      <c r="D386" s="126">
        <f t="shared" si="6"/>
        <v>0</v>
      </c>
    </row>
    <row r="387" s="120" customFormat="1" ht="25.05" customHeight="1" spans="1:4">
      <c r="A387" s="127">
        <v>2040699</v>
      </c>
      <c r="B387" s="127" t="s">
        <v>333</v>
      </c>
      <c r="C387" s="81">
        <v>156</v>
      </c>
      <c r="D387" s="126">
        <f t="shared" si="6"/>
        <v>156</v>
      </c>
    </row>
    <row r="388" s="11" customFormat="1" ht="25.05" hidden="1" customHeight="1" spans="1:4">
      <c r="A388" s="129">
        <v>20407</v>
      </c>
      <c r="B388" s="131" t="s">
        <v>334</v>
      </c>
      <c r="C388" s="132">
        <f>SUM(C389:C396)</f>
        <v>0</v>
      </c>
      <c r="D388" s="126">
        <f t="shared" si="6"/>
        <v>0</v>
      </c>
    </row>
    <row r="389" s="11" customFormat="1" ht="25.05" hidden="1" customHeight="1" spans="1:4">
      <c r="A389" s="129">
        <v>2040701</v>
      </c>
      <c r="B389" s="129" t="s">
        <v>87</v>
      </c>
      <c r="C389" s="130">
        <v>0</v>
      </c>
      <c r="D389" s="126">
        <f t="shared" ref="D389:D452" si="7">C389</f>
        <v>0</v>
      </c>
    </row>
    <row r="390" s="120" customFormat="1" ht="25.05" customHeight="1" spans="1:4">
      <c r="A390" s="127">
        <v>2040702</v>
      </c>
      <c r="B390" s="127" t="s">
        <v>88</v>
      </c>
      <c r="C390" s="81">
        <v>0</v>
      </c>
      <c r="D390" s="126">
        <f t="shared" si="7"/>
        <v>0</v>
      </c>
    </row>
    <row r="391" s="120" customFormat="1" ht="25.05" customHeight="1" spans="1:4">
      <c r="A391" s="127">
        <v>2040703</v>
      </c>
      <c r="B391" s="127" t="s">
        <v>89</v>
      </c>
      <c r="C391" s="81">
        <v>0</v>
      </c>
      <c r="D391" s="126">
        <f t="shared" si="7"/>
        <v>0</v>
      </c>
    </row>
    <row r="392" s="120" customFormat="1" ht="25.05" customHeight="1" spans="1:4">
      <c r="A392" s="127">
        <v>2040704</v>
      </c>
      <c r="B392" s="127" t="s">
        <v>335</v>
      </c>
      <c r="C392" s="81">
        <v>0</v>
      </c>
      <c r="D392" s="126">
        <f t="shared" si="7"/>
        <v>0</v>
      </c>
    </row>
    <row r="393" s="120" customFormat="1" ht="25.05" customHeight="1" spans="1:4">
      <c r="A393" s="127">
        <v>2040705</v>
      </c>
      <c r="B393" s="127" t="s">
        <v>336</v>
      </c>
      <c r="C393" s="81">
        <v>0</v>
      </c>
      <c r="D393" s="126">
        <f t="shared" si="7"/>
        <v>0</v>
      </c>
    </row>
    <row r="394" s="11" customFormat="1" ht="25.05" hidden="1" customHeight="1" spans="1:4">
      <c r="A394" s="129">
        <v>2040706</v>
      </c>
      <c r="B394" s="129" t="s">
        <v>337</v>
      </c>
      <c r="C394" s="130">
        <v>0</v>
      </c>
      <c r="D394" s="126">
        <f t="shared" si="7"/>
        <v>0</v>
      </c>
    </row>
    <row r="395" s="120" customFormat="1" ht="25.05" customHeight="1" spans="1:4">
      <c r="A395" s="127">
        <v>2040750</v>
      </c>
      <c r="B395" s="127" t="s">
        <v>96</v>
      </c>
      <c r="C395" s="81">
        <v>0</v>
      </c>
      <c r="D395" s="126">
        <f t="shared" si="7"/>
        <v>0</v>
      </c>
    </row>
    <row r="396" s="120" customFormat="1" ht="25.05" customHeight="1" spans="1:4">
      <c r="A396" s="127">
        <v>2040799</v>
      </c>
      <c r="B396" s="127" t="s">
        <v>338</v>
      </c>
      <c r="C396" s="81">
        <v>0</v>
      </c>
      <c r="D396" s="126">
        <f t="shared" si="7"/>
        <v>0</v>
      </c>
    </row>
    <row r="397" s="120" customFormat="1" ht="25.05" customHeight="1" spans="1:4">
      <c r="A397" s="127">
        <v>20408</v>
      </c>
      <c r="B397" s="128" t="s">
        <v>339</v>
      </c>
      <c r="C397" s="81">
        <f>SUM(C398:C405)</f>
        <v>1228</v>
      </c>
      <c r="D397" s="126">
        <f t="shared" si="7"/>
        <v>1228</v>
      </c>
    </row>
    <row r="398" s="120" customFormat="1" ht="25.05" customHeight="1" spans="1:4">
      <c r="A398" s="127">
        <v>2040801</v>
      </c>
      <c r="B398" s="127" t="s">
        <v>87</v>
      </c>
      <c r="C398" s="81">
        <v>986</v>
      </c>
      <c r="D398" s="126">
        <f t="shared" si="7"/>
        <v>986</v>
      </c>
    </row>
    <row r="399" s="120" customFormat="1" ht="25.05" customHeight="1" spans="1:4">
      <c r="A399" s="127">
        <v>2040802</v>
      </c>
      <c r="B399" s="127" t="s">
        <v>88</v>
      </c>
      <c r="C399" s="81">
        <v>34</v>
      </c>
      <c r="D399" s="126">
        <f t="shared" si="7"/>
        <v>34</v>
      </c>
    </row>
    <row r="400" s="120" customFormat="1" ht="25.05" customHeight="1" spans="1:4">
      <c r="A400" s="127">
        <v>2040803</v>
      </c>
      <c r="B400" s="127" t="s">
        <v>89</v>
      </c>
      <c r="C400" s="81">
        <v>0</v>
      </c>
      <c r="D400" s="126">
        <f t="shared" si="7"/>
        <v>0</v>
      </c>
    </row>
    <row r="401" s="11" customFormat="1" ht="25.05" hidden="1" customHeight="1" spans="1:4">
      <c r="A401" s="129">
        <v>2040804</v>
      </c>
      <c r="B401" s="129" t="s">
        <v>340</v>
      </c>
      <c r="C401" s="130">
        <v>0</v>
      </c>
      <c r="D401" s="126">
        <f t="shared" si="7"/>
        <v>0</v>
      </c>
    </row>
    <row r="402" s="120" customFormat="1" ht="25.05" customHeight="1" spans="1:4">
      <c r="A402" s="127">
        <v>2040805</v>
      </c>
      <c r="B402" s="127" t="s">
        <v>341</v>
      </c>
      <c r="C402" s="81">
        <v>0</v>
      </c>
      <c r="D402" s="126">
        <f t="shared" si="7"/>
        <v>0</v>
      </c>
    </row>
    <row r="403" s="120" customFormat="1" ht="25.05" customHeight="1" spans="1:4">
      <c r="A403" s="127">
        <v>2040806</v>
      </c>
      <c r="B403" s="127" t="s">
        <v>342</v>
      </c>
      <c r="C403" s="81">
        <v>220</v>
      </c>
      <c r="D403" s="126">
        <f t="shared" si="7"/>
        <v>220</v>
      </c>
    </row>
    <row r="404" s="120" customFormat="1" ht="25.05" customHeight="1" spans="1:4">
      <c r="A404" s="127">
        <v>2040850</v>
      </c>
      <c r="B404" s="127" t="s">
        <v>96</v>
      </c>
      <c r="C404" s="81">
        <v>0</v>
      </c>
      <c r="D404" s="126">
        <f t="shared" si="7"/>
        <v>0</v>
      </c>
    </row>
    <row r="405" s="120" customFormat="1" ht="25.05" customHeight="1" spans="1:4">
      <c r="A405" s="127">
        <v>2040899</v>
      </c>
      <c r="B405" s="127" t="s">
        <v>343</v>
      </c>
      <c r="C405" s="81">
        <v>-12</v>
      </c>
      <c r="D405" s="126">
        <f t="shared" si="7"/>
        <v>-12</v>
      </c>
    </row>
    <row r="406" s="120" customFormat="1" ht="25.05" customHeight="1" spans="1:4">
      <c r="A406" s="127">
        <v>20409</v>
      </c>
      <c r="B406" s="128" t="s">
        <v>344</v>
      </c>
      <c r="C406" s="81">
        <f>SUM(C407:C413)</f>
        <v>0</v>
      </c>
      <c r="D406" s="126">
        <f t="shared" si="7"/>
        <v>0</v>
      </c>
    </row>
    <row r="407" s="120" customFormat="1" ht="25.05" customHeight="1" spans="1:4">
      <c r="A407" s="127">
        <v>2040901</v>
      </c>
      <c r="B407" s="127" t="s">
        <v>87</v>
      </c>
      <c r="C407" s="81">
        <v>0</v>
      </c>
      <c r="D407" s="126">
        <f t="shared" si="7"/>
        <v>0</v>
      </c>
    </row>
    <row r="408" s="120" customFormat="1" ht="25.05" customHeight="1" spans="1:4">
      <c r="A408" s="127">
        <v>2040902</v>
      </c>
      <c r="B408" s="127" t="s">
        <v>88</v>
      </c>
      <c r="C408" s="81">
        <v>0</v>
      </c>
      <c r="D408" s="126">
        <f t="shared" si="7"/>
        <v>0</v>
      </c>
    </row>
    <row r="409" s="120" customFormat="1" ht="25.05" customHeight="1" spans="1:4">
      <c r="A409" s="127">
        <v>2040903</v>
      </c>
      <c r="B409" s="127" t="s">
        <v>89</v>
      </c>
      <c r="C409" s="81">
        <v>0</v>
      </c>
      <c r="D409" s="126">
        <f t="shared" si="7"/>
        <v>0</v>
      </c>
    </row>
    <row r="410" s="120" customFormat="1" ht="25.05" customHeight="1" spans="1:4">
      <c r="A410" s="127">
        <v>2040904</v>
      </c>
      <c r="B410" s="127" t="s">
        <v>345</v>
      </c>
      <c r="C410" s="81">
        <v>0</v>
      </c>
      <c r="D410" s="126">
        <f t="shared" si="7"/>
        <v>0</v>
      </c>
    </row>
    <row r="411" s="120" customFormat="1" ht="25.05" customHeight="1" spans="1:4">
      <c r="A411" s="127">
        <v>2040905</v>
      </c>
      <c r="B411" s="127" t="s">
        <v>346</v>
      </c>
      <c r="C411" s="81">
        <v>0</v>
      </c>
      <c r="D411" s="126">
        <f t="shared" si="7"/>
        <v>0</v>
      </c>
    </row>
    <row r="412" s="120" customFormat="1" ht="25.05" customHeight="1" spans="1:4">
      <c r="A412" s="127">
        <v>2040950</v>
      </c>
      <c r="B412" s="127" t="s">
        <v>96</v>
      </c>
      <c r="C412" s="81">
        <v>0</v>
      </c>
      <c r="D412" s="126">
        <f t="shared" si="7"/>
        <v>0</v>
      </c>
    </row>
    <row r="413" s="120" customFormat="1" ht="25.05" customHeight="1" spans="1:4">
      <c r="A413" s="127">
        <v>2040999</v>
      </c>
      <c r="B413" s="127" t="s">
        <v>347</v>
      </c>
      <c r="C413" s="81">
        <v>0</v>
      </c>
      <c r="D413" s="126">
        <f t="shared" si="7"/>
        <v>0</v>
      </c>
    </row>
    <row r="414" s="120" customFormat="1" ht="25.05" customHeight="1" spans="1:4">
      <c r="A414" s="127">
        <v>20410</v>
      </c>
      <c r="B414" s="128" t="s">
        <v>348</v>
      </c>
      <c r="C414" s="81">
        <f>SUM(C415:C421)</f>
        <v>0</v>
      </c>
      <c r="D414" s="126">
        <f t="shared" si="7"/>
        <v>0</v>
      </c>
    </row>
    <row r="415" s="11" customFormat="1" ht="25.05" hidden="1" customHeight="1" spans="1:4">
      <c r="A415" s="129">
        <v>2041001</v>
      </c>
      <c r="B415" s="129" t="s">
        <v>87</v>
      </c>
      <c r="C415" s="130">
        <v>0</v>
      </c>
      <c r="D415" s="126">
        <f t="shared" si="7"/>
        <v>0</v>
      </c>
    </row>
    <row r="416" s="120" customFormat="1" ht="25.05" customHeight="1" spans="1:4">
      <c r="A416" s="127">
        <v>2041002</v>
      </c>
      <c r="B416" s="127" t="s">
        <v>88</v>
      </c>
      <c r="C416" s="81">
        <v>0</v>
      </c>
      <c r="D416" s="126">
        <f t="shared" si="7"/>
        <v>0</v>
      </c>
    </row>
    <row r="417" s="120" customFormat="1" ht="25.05" customHeight="1" spans="1:4">
      <c r="A417" s="127">
        <v>2041003</v>
      </c>
      <c r="B417" s="127" t="s">
        <v>349</v>
      </c>
      <c r="C417" s="81">
        <v>0</v>
      </c>
      <c r="D417" s="126">
        <f t="shared" si="7"/>
        <v>0</v>
      </c>
    </row>
    <row r="418" s="120" customFormat="1" ht="25.05" customHeight="1" spans="1:4">
      <c r="A418" s="127">
        <v>2041004</v>
      </c>
      <c r="B418" s="127" t="s">
        <v>350</v>
      </c>
      <c r="C418" s="81">
        <v>0</v>
      </c>
      <c r="D418" s="126">
        <f t="shared" si="7"/>
        <v>0</v>
      </c>
    </row>
    <row r="419" s="120" customFormat="1" ht="25.05" customHeight="1" spans="1:4">
      <c r="A419" s="127">
        <v>2041005</v>
      </c>
      <c r="B419" s="127" t="s">
        <v>351</v>
      </c>
      <c r="C419" s="81">
        <v>0</v>
      </c>
      <c r="D419" s="126">
        <f t="shared" si="7"/>
        <v>0</v>
      </c>
    </row>
    <row r="420" s="120" customFormat="1" ht="25.05" customHeight="1" spans="1:4">
      <c r="A420" s="127">
        <v>2041006</v>
      </c>
      <c r="B420" s="127" t="s">
        <v>304</v>
      </c>
      <c r="C420" s="81">
        <v>0</v>
      </c>
      <c r="D420" s="126">
        <f t="shared" si="7"/>
        <v>0</v>
      </c>
    </row>
    <row r="421" s="120" customFormat="1" ht="25.05" customHeight="1" spans="1:4">
      <c r="A421" s="127">
        <v>2041099</v>
      </c>
      <c r="B421" s="127" t="s">
        <v>352</v>
      </c>
      <c r="C421" s="81">
        <v>0</v>
      </c>
      <c r="D421" s="126">
        <f t="shared" si="7"/>
        <v>0</v>
      </c>
    </row>
    <row r="422" s="120" customFormat="1" ht="25.05" customHeight="1" spans="1:4">
      <c r="A422" s="127">
        <v>20411</v>
      </c>
      <c r="B422" s="128" t="s">
        <v>353</v>
      </c>
      <c r="C422" s="81">
        <f>SUM(C423:C430)</f>
        <v>0</v>
      </c>
      <c r="D422" s="126">
        <f t="shared" si="7"/>
        <v>0</v>
      </c>
    </row>
    <row r="423" s="120" customFormat="1" ht="25.05" customHeight="1" spans="1:4">
      <c r="A423" s="127">
        <v>2041101</v>
      </c>
      <c r="B423" s="127" t="s">
        <v>354</v>
      </c>
      <c r="C423" s="81">
        <v>0</v>
      </c>
      <c r="D423" s="126">
        <f t="shared" si="7"/>
        <v>0</v>
      </c>
    </row>
    <row r="424" s="120" customFormat="1" ht="25.05" customHeight="1" spans="1:4">
      <c r="A424" s="127">
        <v>2041102</v>
      </c>
      <c r="B424" s="127" t="s">
        <v>87</v>
      </c>
      <c r="C424" s="81">
        <v>0</v>
      </c>
      <c r="D424" s="126">
        <f t="shared" si="7"/>
        <v>0</v>
      </c>
    </row>
    <row r="425" s="11" customFormat="1" ht="25.05" hidden="1" customHeight="1" spans="1:4">
      <c r="A425" s="129">
        <v>2041103</v>
      </c>
      <c r="B425" s="129" t="s">
        <v>355</v>
      </c>
      <c r="C425" s="130">
        <v>0</v>
      </c>
      <c r="D425" s="126">
        <f t="shared" si="7"/>
        <v>0</v>
      </c>
    </row>
    <row r="426" s="11" customFormat="1" ht="25.05" hidden="1" customHeight="1" spans="1:4">
      <c r="A426" s="129">
        <v>2041104</v>
      </c>
      <c r="B426" s="129" t="s">
        <v>356</v>
      </c>
      <c r="C426" s="130">
        <v>0</v>
      </c>
      <c r="D426" s="126">
        <f t="shared" si="7"/>
        <v>0</v>
      </c>
    </row>
    <row r="427" s="11" customFormat="1" ht="25.05" hidden="1" customHeight="1" spans="1:4">
      <c r="A427" s="129">
        <v>2041105</v>
      </c>
      <c r="B427" s="129" t="s">
        <v>357</v>
      </c>
      <c r="C427" s="130">
        <v>0</v>
      </c>
      <c r="D427" s="126">
        <f t="shared" si="7"/>
        <v>0</v>
      </c>
    </row>
    <row r="428" s="11" customFormat="1" ht="25.05" hidden="1" customHeight="1" spans="1:4">
      <c r="A428" s="129">
        <v>2041106</v>
      </c>
      <c r="B428" s="129" t="s">
        <v>358</v>
      </c>
      <c r="C428" s="130">
        <v>0</v>
      </c>
      <c r="D428" s="126">
        <f t="shared" si="7"/>
        <v>0</v>
      </c>
    </row>
    <row r="429" s="120" customFormat="1" ht="25.05" customHeight="1" spans="1:4">
      <c r="A429" s="127">
        <v>2041107</v>
      </c>
      <c r="B429" s="127" t="s">
        <v>359</v>
      </c>
      <c r="C429" s="81">
        <v>0</v>
      </c>
      <c r="D429" s="126">
        <f t="shared" si="7"/>
        <v>0</v>
      </c>
    </row>
    <row r="430" s="11" customFormat="1" ht="25.05" hidden="1" customHeight="1" spans="1:4">
      <c r="A430" s="129">
        <v>2041108</v>
      </c>
      <c r="B430" s="129" t="s">
        <v>360</v>
      </c>
      <c r="C430" s="130">
        <v>0</v>
      </c>
      <c r="D430" s="126">
        <f t="shared" si="7"/>
        <v>0</v>
      </c>
    </row>
    <row r="431" s="11" customFormat="1" ht="25.05" hidden="1" customHeight="1" spans="1:4">
      <c r="A431" s="129">
        <v>20499</v>
      </c>
      <c r="B431" s="131" t="s">
        <v>361</v>
      </c>
      <c r="C431" s="132">
        <f>C432+C433</f>
        <v>0</v>
      </c>
      <c r="D431" s="126">
        <f t="shared" si="7"/>
        <v>0</v>
      </c>
    </row>
    <row r="432" s="11" customFormat="1" ht="25.05" hidden="1" customHeight="1" spans="1:4">
      <c r="A432" s="129">
        <v>2049901</v>
      </c>
      <c r="B432" s="129" t="s">
        <v>362</v>
      </c>
      <c r="C432" s="130">
        <v>0</v>
      </c>
      <c r="D432" s="126">
        <f t="shared" si="7"/>
        <v>0</v>
      </c>
    </row>
    <row r="433" s="120" customFormat="1" ht="25.05" customHeight="1" spans="1:4">
      <c r="A433" s="127">
        <v>2049902</v>
      </c>
      <c r="B433" s="127" t="s">
        <v>363</v>
      </c>
      <c r="C433" s="81">
        <v>0</v>
      </c>
      <c r="D433" s="126">
        <f t="shared" si="7"/>
        <v>0</v>
      </c>
    </row>
    <row r="434" s="120" customFormat="1" ht="25.05" customHeight="1" spans="1:4">
      <c r="A434" s="127">
        <v>205</v>
      </c>
      <c r="B434" s="128" t="s">
        <v>364</v>
      </c>
      <c r="C434" s="81">
        <f>SUM(C435,C440,C449,C456,C462,C466,C470,C474,C480,C487)</f>
        <v>66765</v>
      </c>
      <c r="D434" s="126">
        <f t="shared" si="7"/>
        <v>66765</v>
      </c>
    </row>
    <row r="435" s="120" customFormat="1" ht="25.05" customHeight="1" spans="1:4">
      <c r="A435" s="127">
        <v>20501</v>
      </c>
      <c r="B435" s="128" t="s">
        <v>365</v>
      </c>
      <c r="C435" s="81">
        <f>SUM(C436:C439)</f>
        <v>1812</v>
      </c>
      <c r="D435" s="126">
        <f t="shared" si="7"/>
        <v>1812</v>
      </c>
    </row>
    <row r="436" s="11" customFormat="1" ht="25.05" hidden="1" customHeight="1" spans="1:4">
      <c r="A436" s="129">
        <v>2050101</v>
      </c>
      <c r="B436" s="129" t="s">
        <v>87</v>
      </c>
      <c r="C436" s="130">
        <v>1390</v>
      </c>
      <c r="D436" s="126">
        <f t="shared" si="7"/>
        <v>1390</v>
      </c>
    </row>
    <row r="437" s="120" customFormat="1" ht="25.05" customHeight="1" spans="1:4">
      <c r="A437" s="127">
        <v>2050102</v>
      </c>
      <c r="B437" s="127" t="s">
        <v>88</v>
      </c>
      <c r="C437" s="81">
        <v>221</v>
      </c>
      <c r="D437" s="126">
        <f t="shared" si="7"/>
        <v>221</v>
      </c>
    </row>
    <row r="438" s="11" customFormat="1" ht="25.05" hidden="1" customHeight="1" spans="1:4">
      <c r="A438" s="129">
        <v>2050103</v>
      </c>
      <c r="B438" s="129" t="s">
        <v>89</v>
      </c>
      <c r="C438" s="130">
        <v>0</v>
      </c>
      <c r="D438" s="126">
        <f t="shared" si="7"/>
        <v>0</v>
      </c>
    </row>
    <row r="439" s="11" customFormat="1" ht="25.05" hidden="1" customHeight="1" spans="1:4">
      <c r="A439" s="129">
        <v>2050199</v>
      </c>
      <c r="B439" s="129" t="s">
        <v>366</v>
      </c>
      <c r="C439" s="130">
        <v>201</v>
      </c>
      <c r="D439" s="126">
        <f t="shared" si="7"/>
        <v>201</v>
      </c>
    </row>
    <row r="440" s="11" customFormat="1" ht="25.05" hidden="1" customHeight="1" spans="1:4">
      <c r="A440" s="129">
        <v>20502</v>
      </c>
      <c r="B440" s="131" t="s">
        <v>367</v>
      </c>
      <c r="C440" s="132">
        <f>SUM(C441:C448)</f>
        <v>59068</v>
      </c>
      <c r="D440" s="126">
        <f t="shared" si="7"/>
        <v>59068</v>
      </c>
    </row>
    <row r="441" s="120" customFormat="1" ht="25.05" customHeight="1" spans="1:4">
      <c r="A441" s="127">
        <v>2050201</v>
      </c>
      <c r="B441" s="127" t="s">
        <v>368</v>
      </c>
      <c r="C441" s="81">
        <v>1783</v>
      </c>
      <c r="D441" s="126">
        <f t="shared" si="7"/>
        <v>1783</v>
      </c>
    </row>
    <row r="442" s="120" customFormat="1" ht="25.05" customHeight="1" spans="1:4">
      <c r="A442" s="127">
        <v>2050202</v>
      </c>
      <c r="B442" s="127" t="s">
        <v>369</v>
      </c>
      <c r="C442" s="81">
        <v>23113</v>
      </c>
      <c r="D442" s="126">
        <f t="shared" si="7"/>
        <v>23113</v>
      </c>
    </row>
    <row r="443" s="120" customFormat="1" ht="25.05" customHeight="1" spans="1:4">
      <c r="A443" s="127">
        <v>2050203</v>
      </c>
      <c r="B443" s="127" t="s">
        <v>370</v>
      </c>
      <c r="C443" s="81">
        <v>25409</v>
      </c>
      <c r="D443" s="126">
        <f t="shared" si="7"/>
        <v>25409</v>
      </c>
    </row>
    <row r="444" s="11" customFormat="1" ht="25.05" hidden="1" customHeight="1" spans="1:4">
      <c r="A444" s="129">
        <v>2050204</v>
      </c>
      <c r="B444" s="129" t="s">
        <v>371</v>
      </c>
      <c r="C444" s="130">
        <v>8698</v>
      </c>
      <c r="D444" s="126">
        <f t="shared" si="7"/>
        <v>8698</v>
      </c>
    </row>
    <row r="445" s="120" customFormat="1" ht="25.05" customHeight="1" spans="1:4">
      <c r="A445" s="127">
        <v>2050205</v>
      </c>
      <c r="B445" s="127" t="s">
        <v>372</v>
      </c>
      <c r="C445" s="81">
        <v>79</v>
      </c>
      <c r="D445" s="126">
        <f t="shared" si="7"/>
        <v>79</v>
      </c>
    </row>
    <row r="446" s="120" customFormat="1" ht="25.05" customHeight="1" spans="1:4">
      <c r="A446" s="127">
        <v>2050206</v>
      </c>
      <c r="B446" s="127" t="s">
        <v>373</v>
      </c>
      <c r="C446" s="81">
        <v>0</v>
      </c>
      <c r="D446" s="126">
        <f t="shared" si="7"/>
        <v>0</v>
      </c>
    </row>
    <row r="447" s="11" customFormat="1" ht="25.05" hidden="1" customHeight="1" spans="1:4">
      <c r="A447" s="129">
        <v>2050207</v>
      </c>
      <c r="B447" s="129" t="s">
        <v>374</v>
      </c>
      <c r="C447" s="130">
        <v>0</v>
      </c>
      <c r="D447" s="126">
        <f t="shared" si="7"/>
        <v>0</v>
      </c>
    </row>
    <row r="448" s="120" customFormat="1" ht="25.05" customHeight="1" spans="1:4">
      <c r="A448" s="127">
        <v>2050299</v>
      </c>
      <c r="B448" s="127" t="s">
        <v>375</v>
      </c>
      <c r="C448" s="81">
        <v>-14</v>
      </c>
      <c r="D448" s="126">
        <f t="shared" si="7"/>
        <v>-14</v>
      </c>
    </row>
    <row r="449" s="11" customFormat="1" ht="25.05" hidden="1" customHeight="1" spans="1:4">
      <c r="A449" s="129">
        <v>20503</v>
      </c>
      <c r="B449" s="131" t="s">
        <v>376</v>
      </c>
      <c r="C449" s="132">
        <f>SUM(C450:C455)</f>
        <v>5965</v>
      </c>
      <c r="D449" s="126">
        <f t="shared" si="7"/>
        <v>5965</v>
      </c>
    </row>
    <row r="450" s="120" customFormat="1" ht="25.05" customHeight="1" spans="1:4">
      <c r="A450" s="127">
        <v>2050301</v>
      </c>
      <c r="B450" s="127" t="s">
        <v>377</v>
      </c>
      <c r="C450" s="81">
        <v>0</v>
      </c>
      <c r="D450" s="126">
        <f t="shared" si="7"/>
        <v>0</v>
      </c>
    </row>
    <row r="451" s="11" customFormat="1" ht="25.05" hidden="1" customHeight="1" spans="1:4">
      <c r="A451" s="129">
        <v>2050302</v>
      </c>
      <c r="B451" s="129" t="s">
        <v>378</v>
      </c>
      <c r="C451" s="130">
        <v>110</v>
      </c>
      <c r="D451" s="126">
        <f t="shared" si="7"/>
        <v>110</v>
      </c>
    </row>
    <row r="452" s="11" customFormat="1" ht="25.05" hidden="1" customHeight="1" spans="1:4">
      <c r="A452" s="129">
        <v>2050303</v>
      </c>
      <c r="B452" s="129" t="s">
        <v>379</v>
      </c>
      <c r="C452" s="130">
        <v>1060</v>
      </c>
      <c r="D452" s="126">
        <f t="shared" si="7"/>
        <v>1060</v>
      </c>
    </row>
    <row r="453" s="11" customFormat="1" ht="25.05" hidden="1" customHeight="1" spans="1:4">
      <c r="A453" s="129">
        <v>2050304</v>
      </c>
      <c r="B453" s="129" t="s">
        <v>380</v>
      </c>
      <c r="C453" s="130">
        <v>1210</v>
      </c>
      <c r="D453" s="126">
        <f t="shared" ref="D453:D516" si="8">C453</f>
        <v>1210</v>
      </c>
    </row>
    <row r="454" s="120" customFormat="1" ht="25.05" customHeight="1" spans="1:4">
      <c r="A454" s="127">
        <v>2050305</v>
      </c>
      <c r="B454" s="127" t="s">
        <v>381</v>
      </c>
      <c r="C454" s="81">
        <v>3585</v>
      </c>
      <c r="D454" s="126">
        <f t="shared" si="8"/>
        <v>3585</v>
      </c>
    </row>
    <row r="455" s="11" customFormat="1" ht="25.05" hidden="1" customHeight="1" spans="1:4">
      <c r="A455" s="129">
        <v>2050399</v>
      </c>
      <c r="B455" s="129" t="s">
        <v>382</v>
      </c>
      <c r="C455" s="130">
        <v>0</v>
      </c>
      <c r="D455" s="126">
        <f t="shared" si="8"/>
        <v>0</v>
      </c>
    </row>
    <row r="456" s="120" customFormat="1" ht="25.05" customHeight="1" spans="1:4">
      <c r="A456" s="127">
        <v>20504</v>
      </c>
      <c r="B456" s="128" t="s">
        <v>383</v>
      </c>
      <c r="C456" s="81">
        <f>SUM(C457:C461)</f>
        <v>0</v>
      </c>
      <c r="D456" s="126">
        <f t="shared" si="8"/>
        <v>0</v>
      </c>
    </row>
    <row r="457" s="120" customFormat="1" ht="25.05" customHeight="1" spans="1:4">
      <c r="A457" s="127">
        <v>2050401</v>
      </c>
      <c r="B457" s="127" t="s">
        <v>384</v>
      </c>
      <c r="C457" s="81">
        <v>0</v>
      </c>
      <c r="D457" s="126">
        <f t="shared" si="8"/>
        <v>0</v>
      </c>
    </row>
    <row r="458" s="120" customFormat="1" ht="25.05" customHeight="1" spans="1:4">
      <c r="A458" s="127">
        <v>2050402</v>
      </c>
      <c r="B458" s="127" t="s">
        <v>385</v>
      </c>
      <c r="C458" s="81">
        <v>0</v>
      </c>
      <c r="D458" s="126">
        <f t="shared" si="8"/>
        <v>0</v>
      </c>
    </row>
    <row r="459" s="120" customFormat="1" ht="25.05" customHeight="1" spans="1:4">
      <c r="A459" s="127">
        <v>2050403</v>
      </c>
      <c r="B459" s="127" t="s">
        <v>386</v>
      </c>
      <c r="C459" s="81">
        <v>0</v>
      </c>
      <c r="D459" s="126">
        <f t="shared" si="8"/>
        <v>0</v>
      </c>
    </row>
    <row r="460" s="120" customFormat="1" ht="25.05" customHeight="1" spans="1:4">
      <c r="A460" s="127">
        <v>2050404</v>
      </c>
      <c r="B460" s="127" t="s">
        <v>387</v>
      </c>
      <c r="C460" s="81">
        <v>0</v>
      </c>
      <c r="D460" s="126">
        <f t="shared" si="8"/>
        <v>0</v>
      </c>
    </row>
    <row r="461" s="120" customFormat="1" ht="25.05" customHeight="1" spans="1:4">
      <c r="A461" s="127">
        <v>2050499</v>
      </c>
      <c r="B461" s="127" t="s">
        <v>388</v>
      </c>
      <c r="C461" s="81">
        <v>0</v>
      </c>
      <c r="D461" s="126">
        <f t="shared" si="8"/>
        <v>0</v>
      </c>
    </row>
    <row r="462" s="11" customFormat="1" ht="25.05" hidden="1" customHeight="1" spans="1:4">
      <c r="A462" s="129">
        <v>20505</v>
      </c>
      <c r="B462" s="131" t="s">
        <v>389</v>
      </c>
      <c r="C462" s="132">
        <f>SUM(C463:C465)</f>
        <v>498</v>
      </c>
      <c r="D462" s="126">
        <f t="shared" si="8"/>
        <v>498</v>
      </c>
    </row>
    <row r="463" s="11" customFormat="1" ht="25.05" hidden="1" customHeight="1" spans="1:4">
      <c r="A463" s="129">
        <v>2050501</v>
      </c>
      <c r="B463" s="129" t="s">
        <v>390</v>
      </c>
      <c r="C463" s="130">
        <v>498</v>
      </c>
      <c r="D463" s="126">
        <f t="shared" si="8"/>
        <v>498</v>
      </c>
    </row>
    <row r="464" s="120" customFormat="1" ht="25.05" customHeight="1" spans="1:4">
      <c r="A464" s="127">
        <v>2050502</v>
      </c>
      <c r="B464" s="127" t="s">
        <v>391</v>
      </c>
      <c r="C464" s="81">
        <v>0</v>
      </c>
      <c r="D464" s="126">
        <f t="shared" si="8"/>
        <v>0</v>
      </c>
    </row>
    <row r="465" s="120" customFormat="1" ht="25.05" customHeight="1" spans="1:4">
      <c r="A465" s="127">
        <v>2050599</v>
      </c>
      <c r="B465" s="127" t="s">
        <v>392</v>
      </c>
      <c r="C465" s="81">
        <v>0</v>
      </c>
      <c r="D465" s="126">
        <f t="shared" si="8"/>
        <v>0</v>
      </c>
    </row>
    <row r="466" s="120" customFormat="1" ht="25.05" customHeight="1" spans="1:4">
      <c r="A466" s="127">
        <v>20506</v>
      </c>
      <c r="B466" s="128" t="s">
        <v>393</v>
      </c>
      <c r="C466" s="81">
        <f>SUM(C467:C469)</f>
        <v>0</v>
      </c>
      <c r="D466" s="126">
        <f t="shared" si="8"/>
        <v>0</v>
      </c>
    </row>
    <row r="467" s="120" customFormat="1" ht="25.05" customHeight="1" spans="1:4">
      <c r="A467" s="127">
        <v>2050601</v>
      </c>
      <c r="B467" s="127" t="s">
        <v>394</v>
      </c>
      <c r="C467" s="81">
        <v>0</v>
      </c>
      <c r="D467" s="126">
        <f t="shared" si="8"/>
        <v>0</v>
      </c>
    </row>
    <row r="468" s="120" customFormat="1" ht="25.05" customHeight="1" spans="1:4">
      <c r="A468" s="127">
        <v>2050602</v>
      </c>
      <c r="B468" s="127" t="s">
        <v>395</v>
      </c>
      <c r="C468" s="81">
        <v>0</v>
      </c>
      <c r="D468" s="126">
        <f t="shared" si="8"/>
        <v>0</v>
      </c>
    </row>
    <row r="469" s="120" customFormat="1" ht="25.05" customHeight="1" spans="1:4">
      <c r="A469" s="127">
        <v>2050699</v>
      </c>
      <c r="B469" s="127" t="s">
        <v>396</v>
      </c>
      <c r="C469" s="81">
        <v>0</v>
      </c>
      <c r="D469" s="126">
        <f t="shared" si="8"/>
        <v>0</v>
      </c>
    </row>
    <row r="470" s="11" customFormat="1" ht="25.05" hidden="1" customHeight="1" spans="1:4">
      <c r="A470" s="129">
        <v>20507</v>
      </c>
      <c r="B470" s="131" t="s">
        <v>397</v>
      </c>
      <c r="C470" s="132">
        <f>SUM(C471:C473)</f>
        <v>388</v>
      </c>
      <c r="D470" s="126">
        <f t="shared" si="8"/>
        <v>388</v>
      </c>
    </row>
    <row r="471" s="120" customFormat="1" ht="25.05" customHeight="1" spans="1:4">
      <c r="A471" s="127">
        <v>2050701</v>
      </c>
      <c r="B471" s="127" t="s">
        <v>398</v>
      </c>
      <c r="C471" s="81">
        <v>388</v>
      </c>
      <c r="D471" s="126">
        <f t="shared" si="8"/>
        <v>388</v>
      </c>
    </row>
    <row r="472" s="11" customFormat="1" ht="25.05" hidden="1" customHeight="1" spans="1:4">
      <c r="A472" s="129">
        <v>2050702</v>
      </c>
      <c r="B472" s="129" t="s">
        <v>399</v>
      </c>
      <c r="C472" s="130">
        <v>0</v>
      </c>
      <c r="D472" s="126">
        <f t="shared" si="8"/>
        <v>0</v>
      </c>
    </row>
    <row r="473" s="120" customFormat="1" ht="25.05" customHeight="1" spans="1:4">
      <c r="A473" s="127">
        <v>2050799</v>
      </c>
      <c r="B473" s="127" t="s">
        <v>400</v>
      </c>
      <c r="C473" s="81">
        <v>0</v>
      </c>
      <c r="D473" s="126">
        <f t="shared" si="8"/>
        <v>0</v>
      </c>
    </row>
    <row r="474" s="120" customFormat="1" ht="25.05" customHeight="1" spans="1:4">
      <c r="A474" s="127">
        <v>20508</v>
      </c>
      <c r="B474" s="128" t="s">
        <v>401</v>
      </c>
      <c r="C474" s="81">
        <f>SUM(C475:C479)</f>
        <v>2821</v>
      </c>
      <c r="D474" s="126">
        <f t="shared" si="8"/>
        <v>2821</v>
      </c>
    </row>
    <row r="475" s="120" customFormat="1" ht="25.05" customHeight="1" spans="1:4">
      <c r="A475" s="127">
        <v>2050801</v>
      </c>
      <c r="B475" s="127" t="s">
        <v>402</v>
      </c>
      <c r="C475" s="81">
        <v>1088</v>
      </c>
      <c r="D475" s="126">
        <f t="shared" si="8"/>
        <v>1088</v>
      </c>
    </row>
    <row r="476" s="11" customFormat="1" ht="25.05" hidden="1" customHeight="1" spans="1:4">
      <c r="A476" s="129">
        <v>2050802</v>
      </c>
      <c r="B476" s="129" t="s">
        <v>403</v>
      </c>
      <c r="C476" s="130">
        <v>1733</v>
      </c>
      <c r="D476" s="126">
        <f t="shared" si="8"/>
        <v>1733</v>
      </c>
    </row>
    <row r="477" s="120" customFormat="1" ht="25.05" customHeight="1" spans="1:4">
      <c r="A477" s="127">
        <v>2050803</v>
      </c>
      <c r="B477" s="127" t="s">
        <v>404</v>
      </c>
      <c r="C477" s="81">
        <v>0</v>
      </c>
      <c r="D477" s="126">
        <f t="shared" si="8"/>
        <v>0</v>
      </c>
    </row>
    <row r="478" s="120" customFormat="1" ht="25.05" customHeight="1" spans="1:4">
      <c r="A478" s="127">
        <v>2050804</v>
      </c>
      <c r="B478" s="127" t="s">
        <v>405</v>
      </c>
      <c r="C478" s="81">
        <v>0</v>
      </c>
      <c r="D478" s="126">
        <f t="shared" si="8"/>
        <v>0</v>
      </c>
    </row>
    <row r="479" s="120" customFormat="1" ht="25.05" customHeight="1" spans="1:4">
      <c r="A479" s="127">
        <v>2050899</v>
      </c>
      <c r="B479" s="127" t="s">
        <v>406</v>
      </c>
      <c r="C479" s="81">
        <v>0</v>
      </c>
      <c r="D479" s="126">
        <f t="shared" si="8"/>
        <v>0</v>
      </c>
    </row>
    <row r="480" s="120" customFormat="1" ht="25.05" customHeight="1" spans="1:4">
      <c r="A480" s="127">
        <v>20509</v>
      </c>
      <c r="B480" s="128" t="s">
        <v>407</v>
      </c>
      <c r="C480" s="81">
        <f>SUM(C481:C486)</f>
        <v>-3787</v>
      </c>
      <c r="D480" s="126">
        <f t="shared" si="8"/>
        <v>-3787</v>
      </c>
    </row>
    <row r="481" s="120" customFormat="1" ht="25.05" customHeight="1" spans="1:4">
      <c r="A481" s="127">
        <v>2050901</v>
      </c>
      <c r="B481" s="127" t="s">
        <v>408</v>
      </c>
      <c r="C481" s="81">
        <v>0</v>
      </c>
      <c r="D481" s="126">
        <f t="shared" si="8"/>
        <v>0</v>
      </c>
    </row>
    <row r="482" s="120" customFormat="1" ht="25.05" customHeight="1" spans="1:4">
      <c r="A482" s="127">
        <v>2050902</v>
      </c>
      <c r="B482" s="127" t="s">
        <v>409</v>
      </c>
      <c r="C482" s="81">
        <v>0</v>
      </c>
      <c r="D482" s="126">
        <f t="shared" si="8"/>
        <v>0</v>
      </c>
    </row>
    <row r="483" s="120" customFormat="1" ht="25.05" customHeight="1" spans="1:4">
      <c r="A483" s="127">
        <v>2050903</v>
      </c>
      <c r="B483" s="127" t="s">
        <v>410</v>
      </c>
      <c r="C483" s="81">
        <v>0</v>
      </c>
      <c r="D483" s="126">
        <f t="shared" si="8"/>
        <v>0</v>
      </c>
    </row>
    <row r="484" s="11" customFormat="1" ht="25.05" hidden="1" customHeight="1" spans="1:4">
      <c r="A484" s="129">
        <v>2050904</v>
      </c>
      <c r="B484" s="129" t="s">
        <v>411</v>
      </c>
      <c r="C484" s="130">
        <v>0</v>
      </c>
      <c r="D484" s="126">
        <f t="shared" si="8"/>
        <v>0</v>
      </c>
    </row>
    <row r="485" s="11" customFormat="1" ht="25.05" hidden="1" customHeight="1" spans="1:4">
      <c r="A485" s="129">
        <v>2050905</v>
      </c>
      <c r="B485" s="129" t="s">
        <v>412</v>
      </c>
      <c r="C485" s="130">
        <v>0</v>
      </c>
      <c r="D485" s="126">
        <f t="shared" si="8"/>
        <v>0</v>
      </c>
    </row>
    <row r="486" s="120" customFormat="1" ht="25.05" customHeight="1" spans="1:4">
      <c r="A486" s="127">
        <v>2050999</v>
      </c>
      <c r="B486" s="127" t="s">
        <v>413</v>
      </c>
      <c r="C486" s="81">
        <v>-3787</v>
      </c>
      <c r="D486" s="126">
        <f t="shared" si="8"/>
        <v>-3787</v>
      </c>
    </row>
    <row r="487" s="120" customFormat="1" ht="25.05" customHeight="1" spans="1:4">
      <c r="A487" s="127">
        <v>20599</v>
      </c>
      <c r="B487" s="128" t="s">
        <v>414</v>
      </c>
      <c r="C487" s="81">
        <f>C488</f>
        <v>0</v>
      </c>
      <c r="D487" s="126">
        <f t="shared" si="8"/>
        <v>0</v>
      </c>
    </row>
    <row r="488" s="120" customFormat="1" ht="25.05" customHeight="1" spans="1:4">
      <c r="A488" s="127">
        <v>2059999</v>
      </c>
      <c r="B488" s="127" t="s">
        <v>415</v>
      </c>
      <c r="C488" s="81">
        <v>0</v>
      </c>
      <c r="D488" s="126">
        <f t="shared" si="8"/>
        <v>0</v>
      </c>
    </row>
    <row r="489" s="11" customFormat="1" ht="25.05" hidden="1" customHeight="1" spans="1:4">
      <c r="A489" s="129">
        <v>206</v>
      </c>
      <c r="B489" s="131" t="s">
        <v>416</v>
      </c>
      <c r="C489" s="132">
        <f>SUM(C490,C495,C504,C510,C516,C521,C526,C533,C537,C540)</f>
        <v>463</v>
      </c>
      <c r="D489" s="126">
        <f t="shared" si="8"/>
        <v>463</v>
      </c>
    </row>
    <row r="490" s="120" customFormat="1" ht="25.05" customHeight="1" spans="1:4">
      <c r="A490" s="127">
        <v>20601</v>
      </c>
      <c r="B490" s="128" t="s">
        <v>417</v>
      </c>
      <c r="C490" s="81">
        <f>SUM(C491:C494)</f>
        <v>228</v>
      </c>
      <c r="D490" s="126">
        <f t="shared" si="8"/>
        <v>228</v>
      </c>
    </row>
    <row r="491" s="120" customFormat="1" ht="25.05" customHeight="1" spans="1:4">
      <c r="A491" s="127">
        <v>2060101</v>
      </c>
      <c r="B491" s="127" t="s">
        <v>87</v>
      </c>
      <c r="C491" s="81">
        <v>209</v>
      </c>
      <c r="D491" s="126">
        <f t="shared" si="8"/>
        <v>209</v>
      </c>
    </row>
    <row r="492" s="120" customFormat="1" ht="25.05" customHeight="1" spans="1:4">
      <c r="A492" s="127">
        <v>2060102</v>
      </c>
      <c r="B492" s="127" t="s">
        <v>88</v>
      </c>
      <c r="C492" s="81">
        <v>19</v>
      </c>
      <c r="D492" s="126">
        <f t="shared" si="8"/>
        <v>19</v>
      </c>
    </row>
    <row r="493" s="11" customFormat="1" ht="25.05" hidden="1" customHeight="1" spans="1:4">
      <c r="A493" s="129">
        <v>2060103</v>
      </c>
      <c r="B493" s="129" t="s">
        <v>89</v>
      </c>
      <c r="C493" s="130">
        <v>0</v>
      </c>
      <c r="D493" s="126">
        <f t="shared" si="8"/>
        <v>0</v>
      </c>
    </row>
    <row r="494" s="120" customFormat="1" ht="25.05" customHeight="1" spans="1:4">
      <c r="A494" s="127">
        <v>2060199</v>
      </c>
      <c r="B494" s="127" t="s">
        <v>418</v>
      </c>
      <c r="C494" s="81">
        <v>0</v>
      </c>
      <c r="D494" s="126">
        <f t="shared" si="8"/>
        <v>0</v>
      </c>
    </row>
    <row r="495" s="120" customFormat="1" ht="25.05" customHeight="1" spans="1:4">
      <c r="A495" s="127">
        <v>20602</v>
      </c>
      <c r="B495" s="128" t="s">
        <v>419</v>
      </c>
      <c r="C495" s="81">
        <f>SUM(C496:C503)</f>
        <v>0</v>
      </c>
      <c r="D495" s="126">
        <f t="shared" si="8"/>
        <v>0</v>
      </c>
    </row>
    <row r="496" s="120" customFormat="1" ht="25.05" customHeight="1" spans="1:4">
      <c r="A496" s="127">
        <v>2060201</v>
      </c>
      <c r="B496" s="127" t="s">
        <v>420</v>
      </c>
      <c r="C496" s="81">
        <v>0</v>
      </c>
      <c r="D496" s="126">
        <f t="shared" si="8"/>
        <v>0</v>
      </c>
    </row>
    <row r="497" s="120" customFormat="1" ht="25.05" customHeight="1" spans="1:4">
      <c r="A497" s="127">
        <v>2060202</v>
      </c>
      <c r="B497" s="127" t="s">
        <v>421</v>
      </c>
      <c r="C497" s="81">
        <v>0</v>
      </c>
      <c r="D497" s="126">
        <f t="shared" si="8"/>
        <v>0</v>
      </c>
    </row>
    <row r="498" s="120" customFormat="1" ht="25.05" customHeight="1" spans="1:4">
      <c r="A498" s="127">
        <v>2060203</v>
      </c>
      <c r="B498" s="127" t="s">
        <v>422</v>
      </c>
      <c r="C498" s="81">
        <v>0</v>
      </c>
      <c r="D498" s="126">
        <f t="shared" si="8"/>
        <v>0</v>
      </c>
    </row>
    <row r="499" s="11" customFormat="1" ht="25.05" hidden="1" customHeight="1" spans="1:4">
      <c r="A499" s="129">
        <v>2060204</v>
      </c>
      <c r="B499" s="129" t="s">
        <v>423</v>
      </c>
      <c r="C499" s="130">
        <v>0</v>
      </c>
      <c r="D499" s="126">
        <f t="shared" si="8"/>
        <v>0</v>
      </c>
    </row>
    <row r="500" s="11" customFormat="1" ht="25.05" hidden="1" customHeight="1" spans="1:4">
      <c r="A500" s="129">
        <v>2060205</v>
      </c>
      <c r="B500" s="129" t="s">
        <v>424</v>
      </c>
      <c r="C500" s="130">
        <v>0</v>
      </c>
      <c r="D500" s="126">
        <f t="shared" si="8"/>
        <v>0</v>
      </c>
    </row>
    <row r="501" s="11" customFormat="1" ht="25.05" hidden="1" customHeight="1" spans="1:4">
      <c r="A501" s="129">
        <v>2060206</v>
      </c>
      <c r="B501" s="129" t="s">
        <v>425</v>
      </c>
      <c r="C501" s="130">
        <v>0</v>
      </c>
      <c r="D501" s="126">
        <f t="shared" si="8"/>
        <v>0</v>
      </c>
    </row>
    <row r="502" s="11" customFormat="1" ht="25.05" hidden="1" customHeight="1" spans="1:4">
      <c r="A502" s="129">
        <v>2060207</v>
      </c>
      <c r="B502" s="129" t="s">
        <v>426</v>
      </c>
      <c r="C502" s="130">
        <v>0</v>
      </c>
      <c r="D502" s="126">
        <f t="shared" si="8"/>
        <v>0</v>
      </c>
    </row>
    <row r="503" s="11" customFormat="1" ht="25.05" hidden="1" customHeight="1" spans="1:4">
      <c r="A503" s="129">
        <v>2060299</v>
      </c>
      <c r="B503" s="129" t="s">
        <v>427</v>
      </c>
      <c r="C503" s="130">
        <v>0</v>
      </c>
      <c r="D503" s="126">
        <f t="shared" si="8"/>
        <v>0</v>
      </c>
    </row>
    <row r="504" s="11" customFormat="1" ht="25.05" hidden="1" customHeight="1" spans="1:4">
      <c r="A504" s="129">
        <v>20603</v>
      </c>
      <c r="B504" s="131" t="s">
        <v>428</v>
      </c>
      <c r="C504" s="132">
        <f>SUM(C505:C509)</f>
        <v>0</v>
      </c>
      <c r="D504" s="126">
        <f t="shared" si="8"/>
        <v>0</v>
      </c>
    </row>
    <row r="505" s="11" customFormat="1" ht="25.05" hidden="1" customHeight="1" spans="1:4">
      <c r="A505" s="129">
        <v>2060301</v>
      </c>
      <c r="B505" s="129" t="s">
        <v>420</v>
      </c>
      <c r="C505" s="130">
        <v>0</v>
      </c>
      <c r="D505" s="126">
        <f t="shared" si="8"/>
        <v>0</v>
      </c>
    </row>
    <row r="506" s="120" customFormat="1" ht="25.05" customHeight="1" spans="1:4">
      <c r="A506" s="127">
        <v>2060302</v>
      </c>
      <c r="B506" s="127" t="s">
        <v>429</v>
      </c>
      <c r="C506" s="81">
        <v>0</v>
      </c>
      <c r="D506" s="126">
        <f t="shared" si="8"/>
        <v>0</v>
      </c>
    </row>
    <row r="507" s="120" customFormat="1" ht="25.05" customHeight="1" spans="1:4">
      <c r="A507" s="127">
        <v>2060303</v>
      </c>
      <c r="B507" s="127" t="s">
        <v>430</v>
      </c>
      <c r="C507" s="81">
        <v>0</v>
      </c>
      <c r="D507" s="126">
        <f t="shared" si="8"/>
        <v>0</v>
      </c>
    </row>
    <row r="508" s="120" customFormat="1" ht="25.05" customHeight="1" spans="1:4">
      <c r="A508" s="127">
        <v>2060304</v>
      </c>
      <c r="B508" s="127" t="s">
        <v>431</v>
      </c>
      <c r="C508" s="81">
        <v>0</v>
      </c>
      <c r="D508" s="126">
        <f t="shared" si="8"/>
        <v>0</v>
      </c>
    </row>
    <row r="509" s="120" customFormat="1" ht="25.05" customHeight="1" spans="1:4">
      <c r="A509" s="127">
        <v>2060399</v>
      </c>
      <c r="B509" s="127" t="s">
        <v>432</v>
      </c>
      <c r="C509" s="81">
        <v>0</v>
      </c>
      <c r="D509" s="126">
        <f t="shared" si="8"/>
        <v>0</v>
      </c>
    </row>
    <row r="510" s="120" customFormat="1" ht="25.05" customHeight="1" spans="1:4">
      <c r="A510" s="127">
        <v>20604</v>
      </c>
      <c r="B510" s="128" t="s">
        <v>433</v>
      </c>
      <c r="C510" s="81">
        <f>SUM(C511:C515)</f>
        <v>131</v>
      </c>
      <c r="D510" s="126">
        <f t="shared" si="8"/>
        <v>131</v>
      </c>
    </row>
    <row r="511" s="120" customFormat="1" ht="25.05" customHeight="1" spans="1:4">
      <c r="A511" s="127">
        <v>2060401</v>
      </c>
      <c r="B511" s="127" t="s">
        <v>420</v>
      </c>
      <c r="C511" s="81">
        <v>0</v>
      </c>
      <c r="D511" s="126">
        <f t="shared" si="8"/>
        <v>0</v>
      </c>
    </row>
    <row r="512" s="120" customFormat="1" ht="25.05" customHeight="1" spans="1:4">
      <c r="A512" s="127">
        <v>2060402</v>
      </c>
      <c r="B512" s="127" t="s">
        <v>434</v>
      </c>
      <c r="C512" s="81">
        <v>11</v>
      </c>
      <c r="D512" s="126">
        <f t="shared" si="8"/>
        <v>11</v>
      </c>
    </row>
    <row r="513" s="120" customFormat="1" ht="25.05" customHeight="1" spans="1:4">
      <c r="A513" s="127">
        <v>2060403</v>
      </c>
      <c r="B513" s="127" t="s">
        <v>435</v>
      </c>
      <c r="C513" s="81">
        <v>120</v>
      </c>
      <c r="D513" s="126">
        <f t="shared" si="8"/>
        <v>120</v>
      </c>
    </row>
    <row r="514" s="120" customFormat="1" ht="25.05" customHeight="1" spans="1:4">
      <c r="A514" s="127">
        <v>2060404</v>
      </c>
      <c r="B514" s="127" t="s">
        <v>436</v>
      </c>
      <c r="C514" s="81">
        <v>0</v>
      </c>
      <c r="D514" s="126">
        <f t="shared" si="8"/>
        <v>0</v>
      </c>
    </row>
    <row r="515" s="120" customFormat="1" ht="25.05" customHeight="1" spans="1:4">
      <c r="A515" s="127">
        <v>2060499</v>
      </c>
      <c r="B515" s="127" t="s">
        <v>437</v>
      </c>
      <c r="C515" s="81">
        <v>0</v>
      </c>
      <c r="D515" s="126">
        <f t="shared" si="8"/>
        <v>0</v>
      </c>
    </row>
    <row r="516" s="120" customFormat="1" ht="25.05" customHeight="1" spans="1:4">
      <c r="A516" s="127">
        <v>20605</v>
      </c>
      <c r="B516" s="128" t="s">
        <v>438</v>
      </c>
      <c r="C516" s="81">
        <f>SUM(C517:C520)</f>
        <v>0</v>
      </c>
      <c r="D516" s="126">
        <f t="shared" si="8"/>
        <v>0</v>
      </c>
    </row>
    <row r="517" s="120" customFormat="1" ht="25.05" customHeight="1" spans="1:4">
      <c r="A517" s="127">
        <v>2060501</v>
      </c>
      <c r="B517" s="127" t="s">
        <v>420</v>
      </c>
      <c r="C517" s="81">
        <v>0</v>
      </c>
      <c r="D517" s="126">
        <f t="shared" ref="D517:D580" si="9">C517</f>
        <v>0</v>
      </c>
    </row>
    <row r="518" s="11" customFormat="1" ht="25.05" hidden="1" customHeight="1" spans="1:4">
      <c r="A518" s="129">
        <v>2060502</v>
      </c>
      <c r="B518" s="129" t="s">
        <v>439</v>
      </c>
      <c r="C518" s="130">
        <v>0</v>
      </c>
      <c r="D518" s="126">
        <f t="shared" si="9"/>
        <v>0</v>
      </c>
    </row>
    <row r="519" s="120" customFormat="1" ht="25.05" customHeight="1" spans="1:4">
      <c r="A519" s="127">
        <v>2060503</v>
      </c>
      <c r="B519" s="127" t="s">
        <v>440</v>
      </c>
      <c r="C519" s="81">
        <v>0</v>
      </c>
      <c r="D519" s="126">
        <f t="shared" si="9"/>
        <v>0</v>
      </c>
    </row>
    <row r="520" s="120" customFormat="1" ht="25.05" customHeight="1" spans="1:4">
      <c r="A520" s="127">
        <v>2060599</v>
      </c>
      <c r="B520" s="127" t="s">
        <v>441</v>
      </c>
      <c r="C520" s="81">
        <v>0</v>
      </c>
      <c r="D520" s="126">
        <f t="shared" si="9"/>
        <v>0</v>
      </c>
    </row>
    <row r="521" s="120" customFormat="1" ht="25.05" customHeight="1" spans="1:4">
      <c r="A521" s="127">
        <v>20606</v>
      </c>
      <c r="B521" s="128" t="s">
        <v>442</v>
      </c>
      <c r="C521" s="81">
        <f>SUM(C522:C525)</f>
        <v>0</v>
      </c>
      <c r="D521" s="126">
        <f t="shared" si="9"/>
        <v>0</v>
      </c>
    </row>
    <row r="522" s="120" customFormat="1" ht="25.05" customHeight="1" spans="1:4">
      <c r="A522" s="127">
        <v>2060601</v>
      </c>
      <c r="B522" s="127" t="s">
        <v>443</v>
      </c>
      <c r="C522" s="81">
        <v>0</v>
      </c>
      <c r="D522" s="126">
        <f t="shared" si="9"/>
        <v>0</v>
      </c>
    </row>
    <row r="523" s="11" customFormat="1" ht="25.05" hidden="1" customHeight="1" spans="1:4">
      <c r="A523" s="129">
        <v>2060602</v>
      </c>
      <c r="B523" s="129" t="s">
        <v>444</v>
      </c>
      <c r="C523" s="130">
        <v>0</v>
      </c>
      <c r="D523" s="126">
        <f t="shared" si="9"/>
        <v>0</v>
      </c>
    </row>
    <row r="524" s="120" customFormat="1" ht="25.05" customHeight="1" spans="1:4">
      <c r="A524" s="127">
        <v>2060603</v>
      </c>
      <c r="B524" s="127" t="s">
        <v>445</v>
      </c>
      <c r="C524" s="81">
        <v>0</v>
      </c>
      <c r="D524" s="126">
        <f t="shared" si="9"/>
        <v>0</v>
      </c>
    </row>
    <row r="525" s="11" customFormat="1" ht="25.05" hidden="1" customHeight="1" spans="1:4">
      <c r="A525" s="129">
        <v>2060699</v>
      </c>
      <c r="B525" s="129" t="s">
        <v>446</v>
      </c>
      <c r="C525" s="130">
        <v>0</v>
      </c>
      <c r="D525" s="126">
        <f t="shared" si="9"/>
        <v>0</v>
      </c>
    </row>
    <row r="526" s="120" customFormat="1" ht="25.05" customHeight="1" spans="1:4">
      <c r="A526" s="127">
        <v>20607</v>
      </c>
      <c r="B526" s="128" t="s">
        <v>447</v>
      </c>
      <c r="C526" s="81">
        <f>SUM(C527:C532)</f>
        <v>104</v>
      </c>
      <c r="D526" s="126">
        <f t="shared" si="9"/>
        <v>104</v>
      </c>
    </row>
    <row r="527" s="120" customFormat="1" ht="25.05" customHeight="1" spans="1:4">
      <c r="A527" s="127">
        <v>2060701</v>
      </c>
      <c r="B527" s="127" t="s">
        <v>420</v>
      </c>
      <c r="C527" s="81">
        <v>104</v>
      </c>
      <c r="D527" s="126">
        <f t="shared" si="9"/>
        <v>104</v>
      </c>
    </row>
    <row r="528" s="11" customFormat="1" ht="25.05" hidden="1" customHeight="1" spans="1:4">
      <c r="A528" s="129">
        <v>2060702</v>
      </c>
      <c r="B528" s="129" t="s">
        <v>448</v>
      </c>
      <c r="C528" s="130">
        <v>0</v>
      </c>
      <c r="D528" s="126">
        <f t="shared" si="9"/>
        <v>0</v>
      </c>
    </row>
    <row r="529" s="120" customFormat="1" ht="25.05" customHeight="1" spans="1:4">
      <c r="A529" s="127">
        <v>2060703</v>
      </c>
      <c r="B529" s="127" t="s">
        <v>449</v>
      </c>
      <c r="C529" s="81">
        <v>0</v>
      </c>
      <c r="D529" s="126">
        <f t="shared" si="9"/>
        <v>0</v>
      </c>
    </row>
    <row r="530" s="120" customFormat="1" ht="25.05" customHeight="1" spans="1:4">
      <c r="A530" s="127">
        <v>2060704</v>
      </c>
      <c r="B530" s="127" t="s">
        <v>450</v>
      </c>
      <c r="C530" s="81">
        <v>0</v>
      </c>
      <c r="D530" s="126">
        <f t="shared" si="9"/>
        <v>0</v>
      </c>
    </row>
    <row r="531" s="120" customFormat="1" ht="25.05" customHeight="1" spans="1:4">
      <c r="A531" s="127">
        <v>2060705</v>
      </c>
      <c r="B531" s="127" t="s">
        <v>451</v>
      </c>
      <c r="C531" s="81">
        <v>0</v>
      </c>
      <c r="D531" s="126">
        <f t="shared" si="9"/>
        <v>0</v>
      </c>
    </row>
    <row r="532" s="120" customFormat="1" ht="25.05" customHeight="1" spans="1:4">
      <c r="A532" s="127">
        <v>2060799</v>
      </c>
      <c r="B532" s="127" t="s">
        <v>452</v>
      </c>
      <c r="C532" s="81">
        <v>0</v>
      </c>
      <c r="D532" s="126">
        <f t="shared" si="9"/>
        <v>0</v>
      </c>
    </row>
    <row r="533" s="120" customFormat="1" ht="25.05" customHeight="1" spans="1:4">
      <c r="A533" s="127">
        <v>20608</v>
      </c>
      <c r="B533" s="128" t="s">
        <v>453</v>
      </c>
      <c r="C533" s="81">
        <f>SUM(C534:C536)</f>
        <v>0</v>
      </c>
      <c r="D533" s="126">
        <f t="shared" si="9"/>
        <v>0</v>
      </c>
    </row>
    <row r="534" s="120" customFormat="1" ht="25.05" customHeight="1" spans="1:4">
      <c r="A534" s="127">
        <v>2060801</v>
      </c>
      <c r="B534" s="127" t="s">
        <v>454</v>
      </c>
      <c r="C534" s="81">
        <v>0</v>
      </c>
      <c r="D534" s="126">
        <f t="shared" si="9"/>
        <v>0</v>
      </c>
    </row>
    <row r="535" s="120" customFormat="1" ht="25.05" customHeight="1" spans="1:4">
      <c r="A535" s="127">
        <v>2060802</v>
      </c>
      <c r="B535" s="127" t="s">
        <v>455</v>
      </c>
      <c r="C535" s="81">
        <v>0</v>
      </c>
      <c r="D535" s="126">
        <f t="shared" si="9"/>
        <v>0</v>
      </c>
    </row>
    <row r="536" s="11" customFormat="1" ht="25.05" hidden="1" customHeight="1" spans="1:4">
      <c r="A536" s="129">
        <v>2060899</v>
      </c>
      <c r="B536" s="129" t="s">
        <v>456</v>
      </c>
      <c r="C536" s="130">
        <v>0</v>
      </c>
      <c r="D536" s="126">
        <f t="shared" si="9"/>
        <v>0</v>
      </c>
    </row>
    <row r="537" s="11" customFormat="1" ht="25.05" hidden="1" customHeight="1" spans="1:4">
      <c r="A537" s="129">
        <v>20609</v>
      </c>
      <c r="B537" s="131" t="s">
        <v>457</v>
      </c>
      <c r="C537" s="132">
        <f>C538+C539</f>
        <v>0</v>
      </c>
      <c r="D537" s="126">
        <f t="shared" si="9"/>
        <v>0</v>
      </c>
    </row>
    <row r="538" s="120" customFormat="1" ht="25.05" customHeight="1" spans="1:4">
      <c r="A538" s="127">
        <v>2060901</v>
      </c>
      <c r="B538" s="127" t="s">
        <v>458</v>
      </c>
      <c r="C538" s="81">
        <v>0</v>
      </c>
      <c r="D538" s="126">
        <f t="shared" si="9"/>
        <v>0</v>
      </c>
    </row>
    <row r="539" s="120" customFormat="1" ht="25.05" customHeight="1" spans="1:4">
      <c r="A539" s="127">
        <v>2060902</v>
      </c>
      <c r="B539" s="127" t="s">
        <v>459</v>
      </c>
      <c r="C539" s="81">
        <v>0</v>
      </c>
      <c r="D539" s="126">
        <f t="shared" si="9"/>
        <v>0</v>
      </c>
    </row>
    <row r="540" s="120" customFormat="1" ht="25.05" customHeight="1" spans="1:4">
      <c r="A540" s="127">
        <v>20699</v>
      </c>
      <c r="B540" s="128" t="s">
        <v>460</v>
      </c>
      <c r="C540" s="81">
        <f>SUM(C541:C544)</f>
        <v>0</v>
      </c>
      <c r="D540" s="126">
        <f t="shared" si="9"/>
        <v>0</v>
      </c>
    </row>
    <row r="541" s="11" customFormat="1" ht="25.05" hidden="1" customHeight="1" spans="1:4">
      <c r="A541" s="129">
        <v>2069901</v>
      </c>
      <c r="B541" s="129" t="s">
        <v>461</v>
      </c>
      <c r="C541" s="130">
        <v>0</v>
      </c>
      <c r="D541" s="126">
        <f t="shared" si="9"/>
        <v>0</v>
      </c>
    </row>
    <row r="542" s="120" customFormat="1" ht="25.05" customHeight="1" spans="1:4">
      <c r="A542" s="127">
        <v>2069902</v>
      </c>
      <c r="B542" s="127" t="s">
        <v>462</v>
      </c>
      <c r="C542" s="81">
        <v>0</v>
      </c>
      <c r="D542" s="126">
        <f t="shared" si="9"/>
        <v>0</v>
      </c>
    </row>
    <row r="543" s="120" customFormat="1" ht="25.05" customHeight="1" spans="1:4">
      <c r="A543" s="127">
        <v>2069903</v>
      </c>
      <c r="B543" s="127" t="s">
        <v>463</v>
      </c>
      <c r="C543" s="81">
        <v>0</v>
      </c>
      <c r="D543" s="126">
        <f t="shared" si="9"/>
        <v>0</v>
      </c>
    </row>
    <row r="544" s="120" customFormat="1" ht="25.05" customHeight="1" spans="1:4">
      <c r="A544" s="127">
        <v>2069999</v>
      </c>
      <c r="B544" s="127" t="s">
        <v>464</v>
      </c>
      <c r="C544" s="81">
        <v>0</v>
      </c>
      <c r="D544" s="126">
        <f t="shared" si="9"/>
        <v>0</v>
      </c>
    </row>
    <row r="545" s="120" customFormat="1" ht="25.05" customHeight="1" spans="1:4">
      <c r="A545" s="127">
        <v>207</v>
      </c>
      <c r="B545" s="128" t="s">
        <v>465</v>
      </c>
      <c r="C545" s="81">
        <f>SUM(C546,C560,C568,C579,C590)</f>
        <v>6610</v>
      </c>
      <c r="D545" s="126">
        <f t="shared" si="9"/>
        <v>6610</v>
      </c>
    </row>
    <row r="546" s="120" customFormat="1" ht="25.05" customHeight="1" spans="1:4">
      <c r="A546" s="127">
        <v>20701</v>
      </c>
      <c r="B546" s="128" t="s">
        <v>466</v>
      </c>
      <c r="C546" s="81">
        <f>SUM(C547:C559)</f>
        <v>3079</v>
      </c>
      <c r="D546" s="126">
        <f t="shared" si="9"/>
        <v>3079</v>
      </c>
    </row>
    <row r="547" s="120" customFormat="1" ht="25.05" customHeight="1" spans="1:4">
      <c r="A547" s="127">
        <v>2070101</v>
      </c>
      <c r="B547" s="127" t="s">
        <v>87</v>
      </c>
      <c r="C547" s="81">
        <v>300</v>
      </c>
      <c r="D547" s="126">
        <f t="shared" si="9"/>
        <v>300</v>
      </c>
    </row>
    <row r="548" s="11" customFormat="1" ht="25.05" hidden="1" customHeight="1" spans="1:4">
      <c r="A548" s="129">
        <v>2070102</v>
      </c>
      <c r="B548" s="129" t="s">
        <v>88</v>
      </c>
      <c r="C548" s="130">
        <v>1</v>
      </c>
      <c r="D548" s="126">
        <f t="shared" si="9"/>
        <v>1</v>
      </c>
    </row>
    <row r="549" s="120" customFormat="1" ht="25.05" customHeight="1" spans="1:4">
      <c r="A549" s="127">
        <v>2070103</v>
      </c>
      <c r="B549" s="127" t="s">
        <v>89</v>
      </c>
      <c r="C549" s="81">
        <v>0</v>
      </c>
      <c r="D549" s="126">
        <f t="shared" si="9"/>
        <v>0</v>
      </c>
    </row>
    <row r="550" s="120" customFormat="1" ht="25.05" customHeight="1" spans="1:4">
      <c r="A550" s="127">
        <v>2070104</v>
      </c>
      <c r="B550" s="127" t="s">
        <v>467</v>
      </c>
      <c r="C550" s="81">
        <v>221</v>
      </c>
      <c r="D550" s="126">
        <f t="shared" si="9"/>
        <v>221</v>
      </c>
    </row>
    <row r="551" s="120" customFormat="1" ht="25.05" customHeight="1" spans="1:4">
      <c r="A551" s="127">
        <v>2070105</v>
      </c>
      <c r="B551" s="127" t="s">
        <v>468</v>
      </c>
      <c r="C551" s="81">
        <v>0</v>
      </c>
      <c r="D551" s="126">
        <f t="shared" si="9"/>
        <v>0</v>
      </c>
    </row>
    <row r="552" s="120" customFormat="1" ht="25.05" customHeight="1" spans="1:4">
      <c r="A552" s="127">
        <v>2070106</v>
      </c>
      <c r="B552" s="127" t="s">
        <v>469</v>
      </c>
      <c r="C552" s="81">
        <v>0</v>
      </c>
      <c r="D552" s="126">
        <f t="shared" si="9"/>
        <v>0</v>
      </c>
    </row>
    <row r="553" s="120" customFormat="1" ht="25.05" customHeight="1" spans="1:4">
      <c r="A553" s="127">
        <v>2070107</v>
      </c>
      <c r="B553" s="127" t="s">
        <v>470</v>
      </c>
      <c r="C553" s="81">
        <v>541</v>
      </c>
      <c r="D553" s="126">
        <f t="shared" si="9"/>
        <v>541</v>
      </c>
    </row>
    <row r="554" s="120" customFormat="1" ht="25.05" customHeight="1" spans="1:4">
      <c r="A554" s="127">
        <v>2070108</v>
      </c>
      <c r="B554" s="127" t="s">
        <v>471</v>
      </c>
      <c r="C554" s="81">
        <v>38</v>
      </c>
      <c r="D554" s="126">
        <f t="shared" si="9"/>
        <v>38</v>
      </c>
    </row>
    <row r="555" s="11" customFormat="1" ht="25.05" hidden="1" customHeight="1" spans="1:4">
      <c r="A555" s="129">
        <v>2070109</v>
      </c>
      <c r="B555" s="129" t="s">
        <v>472</v>
      </c>
      <c r="C555" s="130">
        <v>308</v>
      </c>
      <c r="D555" s="126">
        <f t="shared" si="9"/>
        <v>308</v>
      </c>
    </row>
    <row r="556" s="120" customFormat="1" ht="25.05" customHeight="1" spans="1:4">
      <c r="A556" s="127">
        <v>2070110</v>
      </c>
      <c r="B556" s="127" t="s">
        <v>473</v>
      </c>
      <c r="C556" s="81">
        <v>0</v>
      </c>
      <c r="D556" s="126">
        <f t="shared" si="9"/>
        <v>0</v>
      </c>
    </row>
    <row r="557" s="120" customFormat="1" ht="25.05" customHeight="1" spans="1:4">
      <c r="A557" s="127">
        <v>2070111</v>
      </c>
      <c r="B557" s="127" t="s">
        <v>474</v>
      </c>
      <c r="C557" s="81">
        <v>0</v>
      </c>
      <c r="D557" s="126">
        <f t="shared" si="9"/>
        <v>0</v>
      </c>
    </row>
    <row r="558" s="120" customFormat="1" ht="25.05" customHeight="1" spans="1:4">
      <c r="A558" s="127">
        <v>2070112</v>
      </c>
      <c r="B558" s="127" t="s">
        <v>475</v>
      </c>
      <c r="C558" s="81">
        <v>102</v>
      </c>
      <c r="D558" s="126">
        <f t="shared" si="9"/>
        <v>102</v>
      </c>
    </row>
    <row r="559" s="120" customFormat="1" ht="25.05" customHeight="1" spans="1:4">
      <c r="A559" s="127">
        <v>2070199</v>
      </c>
      <c r="B559" s="127" t="s">
        <v>476</v>
      </c>
      <c r="C559" s="81">
        <v>1568</v>
      </c>
      <c r="D559" s="126">
        <f t="shared" si="9"/>
        <v>1568</v>
      </c>
    </row>
    <row r="560" s="120" customFormat="1" ht="25.05" customHeight="1" spans="1:4">
      <c r="A560" s="127">
        <v>20702</v>
      </c>
      <c r="B560" s="128" t="s">
        <v>477</v>
      </c>
      <c r="C560" s="81">
        <f>SUM(C561:C567)</f>
        <v>258</v>
      </c>
      <c r="D560" s="126">
        <f t="shared" si="9"/>
        <v>258</v>
      </c>
    </row>
    <row r="561" s="120" customFormat="1" ht="25.05" customHeight="1" spans="1:4">
      <c r="A561" s="127">
        <v>2070201</v>
      </c>
      <c r="B561" s="127" t="s">
        <v>87</v>
      </c>
      <c r="C561" s="81">
        <v>0</v>
      </c>
      <c r="D561" s="126">
        <f t="shared" si="9"/>
        <v>0</v>
      </c>
    </row>
    <row r="562" s="120" customFormat="1" ht="25.05" customHeight="1" spans="1:4">
      <c r="A562" s="127">
        <v>2070202</v>
      </c>
      <c r="B562" s="127" t="s">
        <v>88</v>
      </c>
      <c r="C562" s="81">
        <v>0</v>
      </c>
      <c r="D562" s="126">
        <f t="shared" si="9"/>
        <v>0</v>
      </c>
    </row>
    <row r="563" s="120" customFormat="1" ht="25.05" customHeight="1" spans="1:4">
      <c r="A563" s="127">
        <v>2070203</v>
      </c>
      <c r="B563" s="127" t="s">
        <v>89</v>
      </c>
      <c r="C563" s="81">
        <v>0</v>
      </c>
      <c r="D563" s="126">
        <f t="shared" si="9"/>
        <v>0</v>
      </c>
    </row>
    <row r="564" s="120" customFormat="1" ht="25.05" customHeight="1" spans="1:4">
      <c r="A564" s="127">
        <v>2070204</v>
      </c>
      <c r="B564" s="127" t="s">
        <v>478</v>
      </c>
      <c r="C564" s="81">
        <v>0</v>
      </c>
      <c r="D564" s="126">
        <f t="shared" si="9"/>
        <v>0</v>
      </c>
    </row>
    <row r="565" s="120" customFormat="1" ht="25.05" customHeight="1" spans="1:4">
      <c r="A565" s="127">
        <v>2070205</v>
      </c>
      <c r="B565" s="127" t="s">
        <v>479</v>
      </c>
      <c r="C565" s="81">
        <v>258</v>
      </c>
      <c r="D565" s="126">
        <f t="shared" si="9"/>
        <v>258</v>
      </c>
    </row>
    <row r="566" s="11" customFormat="1" ht="25.05" hidden="1" customHeight="1" spans="1:4">
      <c r="A566" s="129">
        <v>2070206</v>
      </c>
      <c r="B566" s="129" t="s">
        <v>480</v>
      </c>
      <c r="C566" s="130">
        <v>0</v>
      </c>
      <c r="D566" s="126">
        <f t="shared" si="9"/>
        <v>0</v>
      </c>
    </row>
    <row r="567" s="120" customFormat="1" ht="25.05" customHeight="1" spans="1:4">
      <c r="A567" s="127">
        <v>2070299</v>
      </c>
      <c r="B567" s="127" t="s">
        <v>481</v>
      </c>
      <c r="C567" s="81">
        <v>0</v>
      </c>
      <c r="D567" s="126">
        <f t="shared" si="9"/>
        <v>0</v>
      </c>
    </row>
    <row r="568" s="120" customFormat="1" ht="25.05" customHeight="1" spans="1:4">
      <c r="A568" s="127">
        <v>20703</v>
      </c>
      <c r="B568" s="128" t="s">
        <v>482</v>
      </c>
      <c r="C568" s="81">
        <f>SUM(C569:C578)</f>
        <v>753</v>
      </c>
      <c r="D568" s="126">
        <f t="shared" si="9"/>
        <v>753</v>
      </c>
    </row>
    <row r="569" s="120" customFormat="1" ht="25.05" customHeight="1" spans="1:4">
      <c r="A569" s="127">
        <v>2070301</v>
      </c>
      <c r="B569" s="127" t="s">
        <v>87</v>
      </c>
      <c r="C569" s="81">
        <v>658</v>
      </c>
      <c r="D569" s="126">
        <f t="shared" si="9"/>
        <v>658</v>
      </c>
    </row>
    <row r="570" s="120" customFormat="1" ht="25.05" customHeight="1" spans="1:4">
      <c r="A570" s="127">
        <v>2070302</v>
      </c>
      <c r="B570" s="127" t="s">
        <v>88</v>
      </c>
      <c r="C570" s="81">
        <v>41</v>
      </c>
      <c r="D570" s="126">
        <f t="shared" si="9"/>
        <v>41</v>
      </c>
    </row>
    <row r="571" s="120" customFormat="1" ht="25.05" customHeight="1" spans="1:4">
      <c r="A571" s="127">
        <v>2070303</v>
      </c>
      <c r="B571" s="127" t="s">
        <v>89</v>
      </c>
      <c r="C571" s="81">
        <v>0</v>
      </c>
      <c r="D571" s="126">
        <f t="shared" si="9"/>
        <v>0</v>
      </c>
    </row>
    <row r="572" s="120" customFormat="1" ht="25.05" customHeight="1" spans="1:4">
      <c r="A572" s="127">
        <v>2070304</v>
      </c>
      <c r="B572" s="127" t="s">
        <v>483</v>
      </c>
      <c r="C572" s="81">
        <v>0</v>
      </c>
      <c r="D572" s="126">
        <f t="shared" si="9"/>
        <v>0</v>
      </c>
    </row>
    <row r="573" s="120" customFormat="1" ht="25.05" customHeight="1" spans="1:4">
      <c r="A573" s="127">
        <v>2070305</v>
      </c>
      <c r="B573" s="127" t="s">
        <v>484</v>
      </c>
      <c r="C573" s="81">
        <v>0</v>
      </c>
      <c r="D573" s="126">
        <f t="shared" si="9"/>
        <v>0</v>
      </c>
    </row>
    <row r="574" s="120" customFormat="1" ht="25.05" customHeight="1" spans="1:4">
      <c r="A574" s="127">
        <v>2070306</v>
      </c>
      <c r="B574" s="127" t="s">
        <v>485</v>
      </c>
      <c r="C574" s="81">
        <v>0</v>
      </c>
      <c r="D574" s="126">
        <f t="shared" si="9"/>
        <v>0</v>
      </c>
    </row>
    <row r="575" s="120" customFormat="1" ht="25.05" customHeight="1" spans="1:4">
      <c r="A575" s="127">
        <v>2070307</v>
      </c>
      <c r="B575" s="127" t="s">
        <v>486</v>
      </c>
      <c r="C575" s="81">
        <v>50</v>
      </c>
      <c r="D575" s="126">
        <f t="shared" si="9"/>
        <v>50</v>
      </c>
    </row>
    <row r="576" s="11" customFormat="1" ht="25.05" hidden="1" customHeight="1" spans="1:4">
      <c r="A576" s="129">
        <v>2070308</v>
      </c>
      <c r="B576" s="129" t="s">
        <v>487</v>
      </c>
      <c r="C576" s="130">
        <v>0</v>
      </c>
      <c r="D576" s="126">
        <f t="shared" si="9"/>
        <v>0</v>
      </c>
    </row>
    <row r="577" s="120" customFormat="1" ht="25.05" customHeight="1" spans="1:4">
      <c r="A577" s="127">
        <v>2070309</v>
      </c>
      <c r="B577" s="127" t="s">
        <v>488</v>
      </c>
      <c r="C577" s="81">
        <v>0</v>
      </c>
      <c r="D577" s="126">
        <f t="shared" si="9"/>
        <v>0</v>
      </c>
    </row>
    <row r="578" s="11" customFormat="1" ht="25.05" hidden="1" customHeight="1" spans="1:4">
      <c r="A578" s="129">
        <v>2070399</v>
      </c>
      <c r="B578" s="129" t="s">
        <v>489</v>
      </c>
      <c r="C578" s="130">
        <v>4</v>
      </c>
      <c r="D578" s="126">
        <f t="shared" si="9"/>
        <v>4</v>
      </c>
    </row>
    <row r="579" s="120" customFormat="1" ht="25.05" customHeight="1" spans="1:4">
      <c r="A579" s="127">
        <v>20704</v>
      </c>
      <c r="B579" s="128" t="s">
        <v>490</v>
      </c>
      <c r="C579" s="81">
        <f>SUM(C580:C589)</f>
        <v>2170</v>
      </c>
      <c r="D579" s="126">
        <f t="shared" si="9"/>
        <v>2170</v>
      </c>
    </row>
    <row r="580" s="120" customFormat="1" ht="25.05" customHeight="1" spans="1:4">
      <c r="A580" s="127">
        <v>2070401</v>
      </c>
      <c r="B580" s="127" t="s">
        <v>87</v>
      </c>
      <c r="C580" s="81">
        <v>0</v>
      </c>
      <c r="D580" s="126">
        <f t="shared" si="9"/>
        <v>0</v>
      </c>
    </row>
    <row r="581" s="120" customFormat="1" ht="25.05" customHeight="1" spans="1:4">
      <c r="A581" s="127">
        <v>2070402</v>
      </c>
      <c r="B581" s="127" t="s">
        <v>88</v>
      </c>
      <c r="C581" s="81">
        <v>0</v>
      </c>
      <c r="D581" s="126">
        <f t="shared" ref="D581:D644" si="10">C581</f>
        <v>0</v>
      </c>
    </row>
    <row r="582" s="120" customFormat="1" ht="25.05" customHeight="1" spans="1:4">
      <c r="A582" s="127">
        <v>2070403</v>
      </c>
      <c r="B582" s="127" t="s">
        <v>89</v>
      </c>
      <c r="C582" s="81">
        <v>0</v>
      </c>
      <c r="D582" s="126">
        <f t="shared" si="10"/>
        <v>0</v>
      </c>
    </row>
    <row r="583" s="120" customFormat="1" ht="25.05" customHeight="1" spans="1:4">
      <c r="A583" s="127">
        <v>2070404</v>
      </c>
      <c r="B583" s="127" t="s">
        <v>491</v>
      </c>
      <c r="C583" s="81">
        <v>107</v>
      </c>
      <c r="D583" s="126">
        <f t="shared" si="10"/>
        <v>107</v>
      </c>
    </row>
    <row r="584" s="120" customFormat="1" ht="25.05" customHeight="1" spans="1:4">
      <c r="A584" s="127">
        <v>2070405</v>
      </c>
      <c r="B584" s="127" t="s">
        <v>492</v>
      </c>
      <c r="C584" s="81">
        <v>1212</v>
      </c>
      <c r="D584" s="126">
        <f t="shared" si="10"/>
        <v>1212</v>
      </c>
    </row>
    <row r="585" s="120" customFormat="1" ht="25.05" customHeight="1" spans="1:4">
      <c r="A585" s="127">
        <v>2070406</v>
      </c>
      <c r="B585" s="127" t="s">
        <v>493</v>
      </c>
      <c r="C585" s="81">
        <v>7</v>
      </c>
      <c r="D585" s="126">
        <f t="shared" si="10"/>
        <v>7</v>
      </c>
    </row>
    <row r="586" s="120" customFormat="1" ht="25.05" customHeight="1" spans="1:4">
      <c r="A586" s="127">
        <v>2070407</v>
      </c>
      <c r="B586" s="127" t="s">
        <v>494</v>
      </c>
      <c r="C586" s="81">
        <v>0</v>
      </c>
      <c r="D586" s="126">
        <f t="shared" si="10"/>
        <v>0</v>
      </c>
    </row>
    <row r="587" s="11" customFormat="1" ht="25.05" hidden="1" customHeight="1" spans="1:4">
      <c r="A587" s="129">
        <v>2070408</v>
      </c>
      <c r="B587" s="129" t="s">
        <v>495</v>
      </c>
      <c r="C587" s="130">
        <v>650</v>
      </c>
      <c r="D587" s="126">
        <f t="shared" si="10"/>
        <v>650</v>
      </c>
    </row>
    <row r="588" s="120" customFormat="1" ht="25.05" customHeight="1" spans="1:4">
      <c r="A588" s="127">
        <v>2070409</v>
      </c>
      <c r="B588" s="127" t="s">
        <v>496</v>
      </c>
      <c r="C588" s="81">
        <v>0</v>
      </c>
      <c r="D588" s="126">
        <f t="shared" si="10"/>
        <v>0</v>
      </c>
    </row>
    <row r="589" s="11" customFormat="1" ht="25.05" hidden="1" customHeight="1" spans="1:4">
      <c r="A589" s="129">
        <v>2070499</v>
      </c>
      <c r="B589" s="129" t="s">
        <v>497</v>
      </c>
      <c r="C589" s="130">
        <v>194</v>
      </c>
      <c r="D589" s="126">
        <f t="shared" si="10"/>
        <v>194</v>
      </c>
    </row>
    <row r="590" s="120" customFormat="1" ht="25.05" customHeight="1" spans="1:4">
      <c r="A590" s="127">
        <v>20799</v>
      </c>
      <c r="B590" s="128" t="s">
        <v>498</v>
      </c>
      <c r="C590" s="81">
        <f>SUM(C591:C593)</f>
        <v>350</v>
      </c>
      <c r="D590" s="126">
        <f t="shared" si="10"/>
        <v>350</v>
      </c>
    </row>
    <row r="591" s="120" customFormat="1" ht="25.05" customHeight="1" spans="1:4">
      <c r="A591" s="127">
        <v>2079902</v>
      </c>
      <c r="B591" s="127" t="s">
        <v>499</v>
      </c>
      <c r="C591" s="81">
        <v>0</v>
      </c>
      <c r="D591" s="126">
        <f t="shared" si="10"/>
        <v>0</v>
      </c>
    </row>
    <row r="592" s="11" customFormat="1" ht="25.05" hidden="1" customHeight="1" spans="1:4">
      <c r="A592" s="129">
        <v>2079903</v>
      </c>
      <c r="B592" s="129" t="s">
        <v>500</v>
      </c>
      <c r="C592" s="130">
        <v>0</v>
      </c>
      <c r="D592" s="126">
        <f t="shared" si="10"/>
        <v>0</v>
      </c>
    </row>
    <row r="593" s="120" customFormat="1" ht="25.05" customHeight="1" spans="1:4">
      <c r="A593" s="127">
        <v>2079999</v>
      </c>
      <c r="B593" s="127" t="s">
        <v>501</v>
      </c>
      <c r="C593" s="81">
        <v>350</v>
      </c>
      <c r="D593" s="126">
        <f t="shared" si="10"/>
        <v>350</v>
      </c>
    </row>
    <row r="594" s="11" customFormat="1" ht="25.05" hidden="1" customHeight="1" spans="1:4">
      <c r="A594" s="129">
        <v>208</v>
      </c>
      <c r="B594" s="131" t="s">
        <v>502</v>
      </c>
      <c r="C594" s="132">
        <f>SUM(C595,C609,C620,C628,C630,C639,C643,C654,C662,C668,C675,C683,C688,C693,C696,C699,C702,C705,C708)</f>
        <v>101608</v>
      </c>
      <c r="D594" s="126">
        <f t="shared" si="10"/>
        <v>101608</v>
      </c>
    </row>
    <row r="595" s="120" customFormat="1" ht="25.05" customHeight="1" spans="1:4">
      <c r="A595" s="127">
        <v>20801</v>
      </c>
      <c r="B595" s="128" t="s">
        <v>503</v>
      </c>
      <c r="C595" s="81">
        <f>SUM(C596:C608)</f>
        <v>1961</v>
      </c>
      <c r="D595" s="126">
        <f t="shared" si="10"/>
        <v>1961</v>
      </c>
    </row>
    <row r="596" s="120" customFormat="1" ht="25.05" customHeight="1" spans="1:4">
      <c r="A596" s="127">
        <v>2080101</v>
      </c>
      <c r="B596" s="127" t="s">
        <v>87</v>
      </c>
      <c r="C596" s="81">
        <v>550</v>
      </c>
      <c r="D596" s="126">
        <f t="shared" si="10"/>
        <v>550</v>
      </c>
    </row>
    <row r="597" s="11" customFormat="1" ht="25.05" hidden="1" customHeight="1" spans="1:4">
      <c r="A597" s="129">
        <v>2080102</v>
      </c>
      <c r="B597" s="129" t="s">
        <v>88</v>
      </c>
      <c r="C597" s="130">
        <v>238</v>
      </c>
      <c r="D597" s="126">
        <f t="shared" si="10"/>
        <v>238</v>
      </c>
    </row>
    <row r="598" s="120" customFormat="1" ht="25.05" customHeight="1" spans="1:4">
      <c r="A598" s="127">
        <v>2080103</v>
      </c>
      <c r="B598" s="127" t="s">
        <v>89</v>
      </c>
      <c r="C598" s="81">
        <v>0</v>
      </c>
      <c r="D598" s="126">
        <f t="shared" si="10"/>
        <v>0</v>
      </c>
    </row>
    <row r="599" s="11" customFormat="1" ht="25.05" hidden="1" customHeight="1" spans="1:4">
      <c r="A599" s="129">
        <v>2080104</v>
      </c>
      <c r="B599" s="129" t="s">
        <v>504</v>
      </c>
      <c r="C599" s="130">
        <v>0</v>
      </c>
      <c r="D599" s="126">
        <f t="shared" si="10"/>
        <v>0</v>
      </c>
    </row>
    <row r="600" s="11" customFormat="1" ht="25.05" hidden="1" customHeight="1" spans="1:4">
      <c r="A600" s="129">
        <v>2080105</v>
      </c>
      <c r="B600" s="129" t="s">
        <v>505</v>
      </c>
      <c r="C600" s="130">
        <v>97</v>
      </c>
      <c r="D600" s="126">
        <f t="shared" si="10"/>
        <v>97</v>
      </c>
    </row>
    <row r="601" s="120" customFormat="1" ht="25.05" customHeight="1" spans="1:4">
      <c r="A601" s="127">
        <v>2080106</v>
      </c>
      <c r="B601" s="127" t="s">
        <v>506</v>
      </c>
      <c r="C601" s="81">
        <v>314</v>
      </c>
      <c r="D601" s="126">
        <f t="shared" si="10"/>
        <v>314</v>
      </c>
    </row>
    <row r="602" s="120" customFormat="1" ht="25.05" customHeight="1" spans="1:4">
      <c r="A602" s="127">
        <v>2080107</v>
      </c>
      <c r="B602" s="127" t="s">
        <v>507</v>
      </c>
      <c r="C602" s="81">
        <v>0</v>
      </c>
      <c r="D602" s="126">
        <f t="shared" si="10"/>
        <v>0</v>
      </c>
    </row>
    <row r="603" s="120" customFormat="1" ht="25.05" customHeight="1" spans="1:4">
      <c r="A603" s="127">
        <v>2080108</v>
      </c>
      <c r="B603" s="127" t="s">
        <v>130</v>
      </c>
      <c r="C603" s="81">
        <v>0</v>
      </c>
      <c r="D603" s="126">
        <f t="shared" si="10"/>
        <v>0</v>
      </c>
    </row>
    <row r="604" s="120" customFormat="1" ht="25.05" customHeight="1" spans="1:4">
      <c r="A604" s="127">
        <v>2080109</v>
      </c>
      <c r="B604" s="127" t="s">
        <v>508</v>
      </c>
      <c r="C604" s="81">
        <v>634</v>
      </c>
      <c r="D604" s="126">
        <f t="shared" si="10"/>
        <v>634</v>
      </c>
    </row>
    <row r="605" s="120" customFormat="1" ht="25.05" customHeight="1" spans="1:4">
      <c r="A605" s="127">
        <v>2080110</v>
      </c>
      <c r="B605" s="127" t="s">
        <v>509</v>
      </c>
      <c r="C605" s="81">
        <v>0</v>
      </c>
      <c r="D605" s="126">
        <f t="shared" si="10"/>
        <v>0</v>
      </c>
    </row>
    <row r="606" s="120" customFormat="1" ht="25.05" customHeight="1" spans="1:4">
      <c r="A606" s="127">
        <v>2080111</v>
      </c>
      <c r="B606" s="127" t="s">
        <v>510</v>
      </c>
      <c r="C606" s="81">
        <v>0</v>
      </c>
      <c r="D606" s="126">
        <f t="shared" si="10"/>
        <v>0</v>
      </c>
    </row>
    <row r="607" s="120" customFormat="1" ht="25.05" customHeight="1" spans="1:4">
      <c r="A607" s="127">
        <v>2080112</v>
      </c>
      <c r="B607" s="127" t="s">
        <v>511</v>
      </c>
      <c r="C607" s="81">
        <v>128</v>
      </c>
      <c r="D607" s="126">
        <f t="shared" si="10"/>
        <v>128</v>
      </c>
    </row>
    <row r="608" s="11" customFormat="1" ht="25.05" hidden="1" customHeight="1" spans="1:4">
      <c r="A608" s="129">
        <v>2080199</v>
      </c>
      <c r="B608" s="129" t="s">
        <v>512</v>
      </c>
      <c r="C608" s="130">
        <v>0</v>
      </c>
      <c r="D608" s="126">
        <f t="shared" si="10"/>
        <v>0</v>
      </c>
    </row>
    <row r="609" s="11" customFormat="1" ht="25.05" hidden="1" customHeight="1" spans="1:4">
      <c r="A609" s="129">
        <v>20802</v>
      </c>
      <c r="B609" s="131" t="s">
        <v>513</v>
      </c>
      <c r="C609" s="132">
        <f>SUM(C610:C619)</f>
        <v>662</v>
      </c>
      <c r="D609" s="126">
        <f t="shared" si="10"/>
        <v>662</v>
      </c>
    </row>
    <row r="610" s="11" customFormat="1" ht="25.05" hidden="1" customHeight="1" spans="1:4">
      <c r="A610" s="129">
        <v>2080201</v>
      </c>
      <c r="B610" s="129" t="s">
        <v>87</v>
      </c>
      <c r="C610" s="130">
        <v>386</v>
      </c>
      <c r="D610" s="126">
        <f t="shared" si="10"/>
        <v>386</v>
      </c>
    </row>
    <row r="611" s="120" customFormat="1" ht="25.05" customHeight="1" spans="1:4">
      <c r="A611" s="127">
        <v>2080202</v>
      </c>
      <c r="B611" s="127" t="s">
        <v>88</v>
      </c>
      <c r="C611" s="81">
        <v>227</v>
      </c>
      <c r="D611" s="126">
        <f t="shared" si="10"/>
        <v>227</v>
      </c>
    </row>
    <row r="612" s="11" customFormat="1" ht="25.05" hidden="1" customHeight="1" spans="1:4">
      <c r="A612" s="129">
        <v>2080203</v>
      </c>
      <c r="B612" s="129" t="s">
        <v>89</v>
      </c>
      <c r="C612" s="130">
        <v>0</v>
      </c>
      <c r="D612" s="126">
        <f t="shared" si="10"/>
        <v>0</v>
      </c>
    </row>
    <row r="613" s="11" customFormat="1" ht="25.05" hidden="1" customHeight="1" spans="1:4">
      <c r="A613" s="129">
        <v>2080204</v>
      </c>
      <c r="B613" s="129" t="s">
        <v>514</v>
      </c>
      <c r="C613" s="130">
        <v>0</v>
      </c>
      <c r="D613" s="126">
        <f t="shared" si="10"/>
        <v>0</v>
      </c>
    </row>
    <row r="614" s="11" customFormat="1" ht="25.05" hidden="1" customHeight="1" spans="1:4">
      <c r="A614" s="129">
        <v>2080205</v>
      </c>
      <c r="B614" s="129" t="s">
        <v>515</v>
      </c>
      <c r="C614" s="130">
        <v>49</v>
      </c>
      <c r="D614" s="126">
        <f t="shared" si="10"/>
        <v>49</v>
      </c>
    </row>
    <row r="615" s="11" customFormat="1" ht="25.05" hidden="1" customHeight="1" spans="1:4">
      <c r="A615" s="129">
        <v>2080206</v>
      </c>
      <c r="B615" s="129" t="s">
        <v>516</v>
      </c>
      <c r="C615" s="130">
        <v>0</v>
      </c>
      <c r="D615" s="126">
        <f t="shared" si="10"/>
        <v>0</v>
      </c>
    </row>
    <row r="616" s="11" customFormat="1" ht="25.05" hidden="1" customHeight="1" spans="1:4">
      <c r="A616" s="129">
        <v>2080207</v>
      </c>
      <c r="B616" s="129" t="s">
        <v>517</v>
      </c>
      <c r="C616" s="130">
        <v>0</v>
      </c>
      <c r="D616" s="126">
        <f t="shared" si="10"/>
        <v>0</v>
      </c>
    </row>
    <row r="617" s="11" customFormat="1" ht="25.05" hidden="1" customHeight="1" spans="1:4">
      <c r="A617" s="129">
        <v>2080208</v>
      </c>
      <c r="B617" s="129" t="s">
        <v>518</v>
      </c>
      <c r="C617" s="130">
        <v>0</v>
      </c>
      <c r="D617" s="126">
        <f t="shared" si="10"/>
        <v>0</v>
      </c>
    </row>
    <row r="618" s="11" customFormat="1" ht="25.05" hidden="1" customHeight="1" spans="1:4">
      <c r="A618" s="129">
        <v>2080209</v>
      </c>
      <c r="B618" s="129" t="s">
        <v>519</v>
      </c>
      <c r="C618" s="130">
        <v>0</v>
      </c>
      <c r="D618" s="126">
        <f t="shared" si="10"/>
        <v>0</v>
      </c>
    </row>
    <row r="619" s="11" customFormat="1" ht="25.05" hidden="1" customHeight="1" spans="1:4">
      <c r="A619" s="129">
        <v>2080299</v>
      </c>
      <c r="B619" s="129" t="s">
        <v>520</v>
      </c>
      <c r="C619" s="130">
        <v>0</v>
      </c>
      <c r="D619" s="126">
        <f t="shared" si="10"/>
        <v>0</v>
      </c>
    </row>
    <row r="620" s="11" customFormat="1" ht="25.05" hidden="1" customHeight="1" spans="1:4">
      <c r="A620" s="129">
        <v>20803</v>
      </c>
      <c r="B620" s="131" t="s">
        <v>521</v>
      </c>
      <c r="C620" s="132">
        <f>SUM(C621:C627)</f>
        <v>33546</v>
      </c>
      <c r="D620" s="126">
        <f t="shared" si="10"/>
        <v>33546</v>
      </c>
    </row>
    <row r="621" s="120" customFormat="1" ht="25.05" customHeight="1" spans="1:4">
      <c r="A621" s="127">
        <v>2080301</v>
      </c>
      <c r="B621" s="127" t="s">
        <v>522</v>
      </c>
      <c r="C621" s="81">
        <v>32435</v>
      </c>
      <c r="D621" s="126">
        <f t="shared" si="10"/>
        <v>32435</v>
      </c>
    </row>
    <row r="622" s="120" customFormat="1" ht="25.05" customHeight="1" spans="1:4">
      <c r="A622" s="127">
        <v>2080302</v>
      </c>
      <c r="B622" s="127" t="s">
        <v>523</v>
      </c>
      <c r="C622" s="81">
        <v>0</v>
      </c>
      <c r="D622" s="126">
        <f t="shared" si="10"/>
        <v>0</v>
      </c>
    </row>
    <row r="623" s="120" customFormat="1" ht="25.05" customHeight="1" spans="1:4">
      <c r="A623" s="127">
        <v>2080303</v>
      </c>
      <c r="B623" s="127" t="s">
        <v>524</v>
      </c>
      <c r="C623" s="81">
        <v>0</v>
      </c>
      <c r="D623" s="126">
        <f t="shared" si="10"/>
        <v>0</v>
      </c>
    </row>
    <row r="624" s="120" customFormat="1" ht="25.05" customHeight="1" spans="1:4">
      <c r="A624" s="127">
        <v>2080304</v>
      </c>
      <c r="B624" s="127" t="s">
        <v>525</v>
      </c>
      <c r="C624" s="81">
        <v>0</v>
      </c>
      <c r="D624" s="126">
        <f t="shared" si="10"/>
        <v>0</v>
      </c>
    </row>
    <row r="625" s="120" customFormat="1" ht="25.05" customHeight="1" spans="1:4">
      <c r="A625" s="127">
        <v>2080305</v>
      </c>
      <c r="B625" s="127" t="s">
        <v>526</v>
      </c>
      <c r="C625" s="81">
        <v>0</v>
      </c>
      <c r="D625" s="126">
        <f t="shared" si="10"/>
        <v>0</v>
      </c>
    </row>
    <row r="626" s="120" customFormat="1" ht="25.05" customHeight="1" spans="1:4">
      <c r="A626" s="127">
        <v>2080308</v>
      </c>
      <c r="B626" s="127" t="s">
        <v>527</v>
      </c>
      <c r="C626" s="81">
        <v>1111</v>
      </c>
      <c r="D626" s="126">
        <f t="shared" si="10"/>
        <v>1111</v>
      </c>
    </row>
    <row r="627" s="11" customFormat="1" ht="25.05" hidden="1" customHeight="1" spans="1:4">
      <c r="A627" s="129">
        <v>2080399</v>
      </c>
      <c r="B627" s="129" t="s">
        <v>528</v>
      </c>
      <c r="C627" s="130">
        <v>0</v>
      </c>
      <c r="D627" s="126">
        <f t="shared" si="10"/>
        <v>0</v>
      </c>
    </row>
    <row r="628" s="11" customFormat="1" ht="25.05" hidden="1" customHeight="1" spans="1:4">
      <c r="A628" s="129">
        <v>20804</v>
      </c>
      <c r="B628" s="131" t="s">
        <v>529</v>
      </c>
      <c r="C628" s="132">
        <f>C629</f>
        <v>0</v>
      </c>
      <c r="D628" s="126">
        <f t="shared" si="10"/>
        <v>0</v>
      </c>
    </row>
    <row r="629" s="120" customFormat="1" ht="25.05" customHeight="1" spans="1:4">
      <c r="A629" s="127">
        <v>2080402</v>
      </c>
      <c r="B629" s="127" t="s">
        <v>530</v>
      </c>
      <c r="C629" s="81">
        <v>0</v>
      </c>
      <c r="D629" s="126">
        <f t="shared" si="10"/>
        <v>0</v>
      </c>
    </row>
    <row r="630" s="120" customFormat="1" ht="25.05" customHeight="1" spans="1:4">
      <c r="A630" s="127">
        <v>20805</v>
      </c>
      <c r="B630" s="128" t="s">
        <v>531</v>
      </c>
      <c r="C630" s="81">
        <f>SUM(C631:C638)</f>
        <v>16864</v>
      </c>
      <c r="D630" s="126">
        <f t="shared" si="10"/>
        <v>16864</v>
      </c>
    </row>
    <row r="631" s="11" customFormat="1" ht="25.05" hidden="1" customHeight="1" spans="1:4">
      <c r="A631" s="129">
        <v>2080501</v>
      </c>
      <c r="B631" s="129" t="s">
        <v>532</v>
      </c>
      <c r="C631" s="130">
        <v>0</v>
      </c>
      <c r="D631" s="126">
        <f t="shared" si="10"/>
        <v>0</v>
      </c>
    </row>
    <row r="632" s="11" customFormat="1" ht="25.05" hidden="1" customHeight="1" spans="1:4">
      <c r="A632" s="129">
        <v>2080502</v>
      </c>
      <c r="B632" s="129" t="s">
        <v>533</v>
      </c>
      <c r="C632" s="130">
        <v>2865</v>
      </c>
      <c r="D632" s="126">
        <f t="shared" si="10"/>
        <v>2865</v>
      </c>
    </row>
    <row r="633" s="11" customFormat="1" ht="25.05" hidden="1" customHeight="1" spans="1:4">
      <c r="A633" s="129">
        <v>2080503</v>
      </c>
      <c r="B633" s="129" t="s">
        <v>534</v>
      </c>
      <c r="C633" s="130">
        <v>0</v>
      </c>
      <c r="D633" s="126">
        <f t="shared" si="10"/>
        <v>0</v>
      </c>
    </row>
    <row r="634" s="11" customFormat="1" ht="25.05" hidden="1" customHeight="1" spans="1:4">
      <c r="A634" s="129">
        <v>2080504</v>
      </c>
      <c r="B634" s="129" t="s">
        <v>535</v>
      </c>
      <c r="C634" s="130">
        <v>13999</v>
      </c>
      <c r="D634" s="126">
        <f t="shared" si="10"/>
        <v>13999</v>
      </c>
    </row>
    <row r="635" s="11" customFormat="1" ht="25.05" hidden="1" customHeight="1" spans="1:4">
      <c r="A635" s="129">
        <v>2080505</v>
      </c>
      <c r="B635" s="129" t="s">
        <v>536</v>
      </c>
      <c r="C635" s="130">
        <v>0</v>
      </c>
      <c r="D635" s="126">
        <f t="shared" si="10"/>
        <v>0</v>
      </c>
    </row>
    <row r="636" s="11" customFormat="1" ht="25.05" hidden="1" customHeight="1" spans="1:4">
      <c r="A636" s="129">
        <v>2080506</v>
      </c>
      <c r="B636" s="129" t="s">
        <v>537</v>
      </c>
      <c r="C636" s="130">
        <v>0</v>
      </c>
      <c r="D636" s="126">
        <f t="shared" si="10"/>
        <v>0</v>
      </c>
    </row>
    <row r="637" s="11" customFormat="1" ht="25.05" hidden="1" customHeight="1" spans="1:4">
      <c r="A637" s="129">
        <v>2080507</v>
      </c>
      <c r="B637" s="129" t="s">
        <v>538</v>
      </c>
      <c r="C637" s="130">
        <v>0</v>
      </c>
      <c r="D637" s="126">
        <f t="shared" si="10"/>
        <v>0</v>
      </c>
    </row>
    <row r="638" s="11" customFormat="1" ht="25.05" hidden="1" customHeight="1" spans="1:4">
      <c r="A638" s="129">
        <v>2080599</v>
      </c>
      <c r="B638" s="129" t="s">
        <v>539</v>
      </c>
      <c r="C638" s="130">
        <v>0</v>
      </c>
      <c r="D638" s="126">
        <f t="shared" si="10"/>
        <v>0</v>
      </c>
    </row>
    <row r="639" s="11" customFormat="1" ht="25.05" hidden="1" customHeight="1" spans="1:4">
      <c r="A639" s="129">
        <v>20806</v>
      </c>
      <c r="B639" s="131" t="s">
        <v>540</v>
      </c>
      <c r="C639" s="132">
        <f>SUM(C640:C642)</f>
        <v>0</v>
      </c>
      <c r="D639" s="126">
        <f t="shared" si="10"/>
        <v>0</v>
      </c>
    </row>
    <row r="640" s="11" customFormat="1" ht="25.05" hidden="1" customHeight="1" spans="1:4">
      <c r="A640" s="129">
        <v>2080601</v>
      </c>
      <c r="B640" s="129" t="s">
        <v>541</v>
      </c>
      <c r="C640" s="130">
        <v>0</v>
      </c>
      <c r="D640" s="126">
        <f t="shared" si="10"/>
        <v>0</v>
      </c>
    </row>
    <row r="641" s="11" customFormat="1" ht="25.05" hidden="1" customHeight="1" spans="1:4">
      <c r="A641" s="129">
        <v>2080602</v>
      </c>
      <c r="B641" s="129" t="s">
        <v>542</v>
      </c>
      <c r="C641" s="130">
        <v>0</v>
      </c>
      <c r="D641" s="126">
        <f t="shared" si="10"/>
        <v>0</v>
      </c>
    </row>
    <row r="642" s="11" customFormat="1" ht="25.05" hidden="1" customHeight="1" spans="1:4">
      <c r="A642" s="129">
        <v>2080699</v>
      </c>
      <c r="B642" s="129" t="s">
        <v>543</v>
      </c>
      <c r="C642" s="130">
        <v>0</v>
      </c>
      <c r="D642" s="126">
        <f t="shared" si="10"/>
        <v>0</v>
      </c>
    </row>
    <row r="643" s="11" customFormat="1" ht="25.05" hidden="1" customHeight="1" spans="1:4">
      <c r="A643" s="129">
        <v>20807</v>
      </c>
      <c r="B643" s="131" t="s">
        <v>544</v>
      </c>
      <c r="C643" s="132">
        <f>SUM(C644:C653)</f>
        <v>22035</v>
      </c>
      <c r="D643" s="126">
        <f t="shared" si="10"/>
        <v>22035</v>
      </c>
    </row>
    <row r="644" s="11" customFormat="1" ht="25.05" hidden="1" customHeight="1" spans="1:4">
      <c r="A644" s="129">
        <v>2080701</v>
      </c>
      <c r="B644" s="129" t="s">
        <v>545</v>
      </c>
      <c r="C644" s="130">
        <v>142</v>
      </c>
      <c r="D644" s="126">
        <f t="shared" si="10"/>
        <v>142</v>
      </c>
    </row>
    <row r="645" s="11" customFormat="1" ht="25.05" hidden="1" customHeight="1" spans="1:4">
      <c r="A645" s="129">
        <v>2080702</v>
      </c>
      <c r="B645" s="129" t="s">
        <v>546</v>
      </c>
      <c r="C645" s="130">
        <v>475</v>
      </c>
      <c r="D645" s="126">
        <f t="shared" ref="D645:D708" si="11">C645</f>
        <v>475</v>
      </c>
    </row>
    <row r="646" s="11" customFormat="1" ht="25.05" hidden="1" customHeight="1" spans="1:4">
      <c r="A646" s="129">
        <v>2080704</v>
      </c>
      <c r="B646" s="129" t="s">
        <v>547</v>
      </c>
      <c r="C646" s="130">
        <v>6679</v>
      </c>
      <c r="D646" s="126">
        <f t="shared" si="11"/>
        <v>6679</v>
      </c>
    </row>
    <row r="647" s="11" customFormat="1" ht="25.05" hidden="1" customHeight="1" spans="1:4">
      <c r="A647" s="129">
        <v>2080705</v>
      </c>
      <c r="B647" s="129" t="s">
        <v>548</v>
      </c>
      <c r="C647" s="130">
        <v>13995</v>
      </c>
      <c r="D647" s="126">
        <f t="shared" si="11"/>
        <v>13995</v>
      </c>
    </row>
    <row r="648" s="11" customFormat="1" ht="25.05" hidden="1" customHeight="1" spans="1:4">
      <c r="A648" s="129">
        <v>2080709</v>
      </c>
      <c r="B648" s="129" t="s">
        <v>549</v>
      </c>
      <c r="C648" s="130">
        <v>0</v>
      </c>
      <c r="D648" s="126">
        <f t="shared" si="11"/>
        <v>0</v>
      </c>
    </row>
    <row r="649" s="11" customFormat="1" ht="25.05" hidden="1" customHeight="1" spans="1:4">
      <c r="A649" s="129">
        <v>2080710</v>
      </c>
      <c r="B649" s="129" t="s">
        <v>550</v>
      </c>
      <c r="C649" s="130">
        <v>0</v>
      </c>
      <c r="D649" s="126">
        <f t="shared" si="11"/>
        <v>0</v>
      </c>
    </row>
    <row r="650" s="120" customFormat="1" ht="25.05" customHeight="1" spans="1:4">
      <c r="A650" s="127">
        <v>2080711</v>
      </c>
      <c r="B650" s="127" t="s">
        <v>551</v>
      </c>
      <c r="C650" s="81">
        <v>7</v>
      </c>
      <c r="D650" s="126">
        <f t="shared" si="11"/>
        <v>7</v>
      </c>
    </row>
    <row r="651" s="120" customFormat="1" ht="25.05" customHeight="1" spans="1:4">
      <c r="A651" s="127">
        <v>2080712</v>
      </c>
      <c r="B651" s="127" t="s">
        <v>552</v>
      </c>
      <c r="C651" s="81">
        <v>0</v>
      </c>
      <c r="D651" s="126">
        <f t="shared" si="11"/>
        <v>0</v>
      </c>
    </row>
    <row r="652" s="120" customFormat="1" ht="25.05" customHeight="1" spans="1:4">
      <c r="A652" s="127">
        <v>2080713</v>
      </c>
      <c r="B652" s="127" t="s">
        <v>553</v>
      </c>
      <c r="C652" s="81">
        <v>0</v>
      </c>
      <c r="D652" s="126">
        <f t="shared" si="11"/>
        <v>0</v>
      </c>
    </row>
    <row r="653" s="120" customFormat="1" ht="25.05" customHeight="1" spans="1:4">
      <c r="A653" s="127">
        <v>2080799</v>
      </c>
      <c r="B653" s="127" t="s">
        <v>554</v>
      </c>
      <c r="C653" s="81">
        <v>737</v>
      </c>
      <c r="D653" s="126">
        <f t="shared" si="11"/>
        <v>737</v>
      </c>
    </row>
    <row r="654" s="11" customFormat="1" ht="25.05" hidden="1" customHeight="1" spans="1:4">
      <c r="A654" s="129">
        <v>20808</v>
      </c>
      <c r="B654" s="131" t="s">
        <v>555</v>
      </c>
      <c r="C654" s="132">
        <f>SUM(C655:C661)</f>
        <v>2862</v>
      </c>
      <c r="D654" s="126">
        <f t="shared" si="11"/>
        <v>2862</v>
      </c>
    </row>
    <row r="655" s="11" customFormat="1" ht="25.05" hidden="1" customHeight="1" spans="1:4">
      <c r="A655" s="129">
        <v>2080801</v>
      </c>
      <c r="B655" s="129" t="s">
        <v>556</v>
      </c>
      <c r="C655" s="130">
        <v>824</v>
      </c>
      <c r="D655" s="126">
        <f t="shared" si="11"/>
        <v>824</v>
      </c>
    </row>
    <row r="656" s="120" customFormat="1" ht="25.05" customHeight="1" spans="1:4">
      <c r="A656" s="127">
        <v>2080802</v>
      </c>
      <c r="B656" s="127" t="s">
        <v>557</v>
      </c>
      <c r="C656" s="81">
        <v>185</v>
      </c>
      <c r="D656" s="126">
        <f t="shared" si="11"/>
        <v>185</v>
      </c>
    </row>
    <row r="657" s="11" customFormat="1" ht="25.05" hidden="1" customHeight="1" spans="1:4">
      <c r="A657" s="129">
        <v>2080803</v>
      </c>
      <c r="B657" s="129" t="s">
        <v>558</v>
      </c>
      <c r="C657" s="130">
        <v>170</v>
      </c>
      <c r="D657" s="126">
        <f t="shared" si="11"/>
        <v>170</v>
      </c>
    </row>
    <row r="658" s="11" customFormat="1" ht="25.05" hidden="1" customHeight="1" spans="1:4">
      <c r="A658" s="129">
        <v>2080804</v>
      </c>
      <c r="B658" s="129" t="s">
        <v>559</v>
      </c>
      <c r="C658" s="130">
        <v>50</v>
      </c>
      <c r="D658" s="126">
        <f t="shared" si="11"/>
        <v>50</v>
      </c>
    </row>
    <row r="659" s="11" customFormat="1" ht="25.05" hidden="1" customHeight="1" spans="1:4">
      <c r="A659" s="129">
        <v>2080805</v>
      </c>
      <c r="B659" s="129" t="s">
        <v>560</v>
      </c>
      <c r="C659" s="130">
        <v>1103</v>
      </c>
      <c r="D659" s="126">
        <f t="shared" si="11"/>
        <v>1103</v>
      </c>
    </row>
    <row r="660" s="11" customFormat="1" ht="25.05" hidden="1" customHeight="1" spans="1:4">
      <c r="A660" s="129">
        <v>2080806</v>
      </c>
      <c r="B660" s="129" t="s">
        <v>561</v>
      </c>
      <c r="C660" s="130">
        <v>0</v>
      </c>
      <c r="D660" s="126">
        <f t="shared" si="11"/>
        <v>0</v>
      </c>
    </row>
    <row r="661" s="120" customFormat="1" ht="25.05" customHeight="1" spans="1:4">
      <c r="A661" s="127">
        <v>2080899</v>
      </c>
      <c r="B661" s="127" t="s">
        <v>562</v>
      </c>
      <c r="C661" s="81">
        <v>530</v>
      </c>
      <c r="D661" s="126">
        <f t="shared" si="11"/>
        <v>530</v>
      </c>
    </row>
    <row r="662" s="11" customFormat="1" ht="25.05" hidden="1" customHeight="1" spans="1:4">
      <c r="A662" s="129">
        <v>20809</v>
      </c>
      <c r="B662" s="131" t="s">
        <v>563</v>
      </c>
      <c r="C662" s="132">
        <f>SUM(C663:C667)</f>
        <v>499</v>
      </c>
      <c r="D662" s="126">
        <f t="shared" si="11"/>
        <v>499</v>
      </c>
    </row>
    <row r="663" s="120" customFormat="1" ht="25.05" customHeight="1" spans="1:4">
      <c r="A663" s="127">
        <v>2080901</v>
      </c>
      <c r="B663" s="127" t="s">
        <v>564</v>
      </c>
      <c r="C663" s="81">
        <v>128</v>
      </c>
      <c r="D663" s="126">
        <f t="shared" si="11"/>
        <v>128</v>
      </c>
    </row>
    <row r="664" s="120" customFormat="1" ht="25.05" customHeight="1" spans="1:4">
      <c r="A664" s="127">
        <v>2080902</v>
      </c>
      <c r="B664" s="127" t="s">
        <v>565</v>
      </c>
      <c r="C664" s="81">
        <v>258</v>
      </c>
      <c r="D664" s="126">
        <f t="shared" si="11"/>
        <v>258</v>
      </c>
    </row>
    <row r="665" s="120" customFormat="1" ht="25.05" customHeight="1" spans="1:4">
      <c r="A665" s="127">
        <v>2080903</v>
      </c>
      <c r="B665" s="127" t="s">
        <v>566</v>
      </c>
      <c r="C665" s="81">
        <v>63</v>
      </c>
      <c r="D665" s="126">
        <f t="shared" si="11"/>
        <v>63</v>
      </c>
    </row>
    <row r="666" s="11" customFormat="1" ht="25.05" hidden="1" customHeight="1" spans="1:4">
      <c r="A666" s="129">
        <v>2080904</v>
      </c>
      <c r="B666" s="129" t="s">
        <v>567</v>
      </c>
      <c r="C666" s="130">
        <v>50</v>
      </c>
      <c r="D666" s="126">
        <f t="shared" si="11"/>
        <v>50</v>
      </c>
    </row>
    <row r="667" s="120" customFormat="1" ht="25.05" customHeight="1" spans="1:4">
      <c r="A667" s="127">
        <v>2080999</v>
      </c>
      <c r="B667" s="127" t="s">
        <v>568</v>
      </c>
      <c r="C667" s="81">
        <v>0</v>
      </c>
      <c r="D667" s="126">
        <f t="shared" si="11"/>
        <v>0</v>
      </c>
    </row>
    <row r="668" s="11" customFormat="1" ht="25.05" hidden="1" customHeight="1" spans="1:4">
      <c r="A668" s="129">
        <v>20810</v>
      </c>
      <c r="B668" s="131" t="s">
        <v>569</v>
      </c>
      <c r="C668" s="132">
        <f>SUM(C669:C674)</f>
        <v>2764</v>
      </c>
      <c r="D668" s="126">
        <f t="shared" si="11"/>
        <v>2764</v>
      </c>
    </row>
    <row r="669" s="11" customFormat="1" ht="25.05" hidden="1" customHeight="1" spans="1:4">
      <c r="A669" s="129">
        <v>2081001</v>
      </c>
      <c r="B669" s="129" t="s">
        <v>570</v>
      </c>
      <c r="C669" s="130">
        <v>27</v>
      </c>
      <c r="D669" s="126">
        <f t="shared" si="11"/>
        <v>27</v>
      </c>
    </row>
    <row r="670" s="120" customFormat="1" ht="25.05" customHeight="1" spans="1:4">
      <c r="A670" s="127">
        <v>2081002</v>
      </c>
      <c r="B670" s="127" t="s">
        <v>571</v>
      </c>
      <c r="C670" s="81">
        <v>1071</v>
      </c>
      <c r="D670" s="126">
        <f t="shared" si="11"/>
        <v>1071</v>
      </c>
    </row>
    <row r="671" s="120" customFormat="1" ht="25.05" customHeight="1" spans="1:4">
      <c r="A671" s="127">
        <v>2081003</v>
      </c>
      <c r="B671" s="127" t="s">
        <v>572</v>
      </c>
      <c r="C671" s="81">
        <v>0</v>
      </c>
      <c r="D671" s="126">
        <f t="shared" si="11"/>
        <v>0</v>
      </c>
    </row>
    <row r="672" s="120" customFormat="1" ht="25.05" customHeight="1" spans="1:4">
      <c r="A672" s="127">
        <v>2081004</v>
      </c>
      <c r="B672" s="127" t="s">
        <v>573</v>
      </c>
      <c r="C672" s="81">
        <v>985</v>
      </c>
      <c r="D672" s="126">
        <f t="shared" si="11"/>
        <v>985</v>
      </c>
    </row>
    <row r="673" s="120" customFormat="1" ht="25.05" customHeight="1" spans="1:4">
      <c r="A673" s="127">
        <v>2081005</v>
      </c>
      <c r="B673" s="127" t="s">
        <v>574</v>
      </c>
      <c r="C673" s="81">
        <v>333</v>
      </c>
      <c r="D673" s="126">
        <f t="shared" si="11"/>
        <v>333</v>
      </c>
    </row>
    <row r="674" s="120" customFormat="1" ht="25.05" customHeight="1" spans="1:4">
      <c r="A674" s="127">
        <v>2081099</v>
      </c>
      <c r="B674" s="127" t="s">
        <v>575</v>
      </c>
      <c r="C674" s="81">
        <v>348</v>
      </c>
      <c r="D674" s="126">
        <f t="shared" si="11"/>
        <v>348</v>
      </c>
    </row>
    <row r="675" s="120" customFormat="1" ht="25.05" customHeight="1" spans="1:4">
      <c r="A675" s="127">
        <v>20811</v>
      </c>
      <c r="B675" s="128" t="s">
        <v>576</v>
      </c>
      <c r="C675" s="81">
        <f>SUM(C676:C682)</f>
        <v>405</v>
      </c>
      <c r="D675" s="126">
        <f t="shared" si="11"/>
        <v>405</v>
      </c>
    </row>
    <row r="676" s="120" customFormat="1" ht="25.05" customHeight="1" spans="1:4">
      <c r="A676" s="127">
        <v>2081101</v>
      </c>
      <c r="B676" s="127" t="s">
        <v>87</v>
      </c>
      <c r="C676" s="81">
        <v>108</v>
      </c>
      <c r="D676" s="126">
        <f t="shared" si="11"/>
        <v>108</v>
      </c>
    </row>
    <row r="677" s="120" customFormat="1" ht="25.05" customHeight="1" spans="1:4">
      <c r="A677" s="127">
        <v>2081102</v>
      </c>
      <c r="B677" s="127" t="s">
        <v>88</v>
      </c>
      <c r="C677" s="81">
        <v>8</v>
      </c>
      <c r="D677" s="126">
        <f t="shared" si="11"/>
        <v>8</v>
      </c>
    </row>
    <row r="678" s="11" customFormat="1" ht="25.05" hidden="1" customHeight="1" spans="1:4">
      <c r="A678" s="129">
        <v>2081103</v>
      </c>
      <c r="B678" s="129" t="s">
        <v>89</v>
      </c>
      <c r="C678" s="130">
        <v>0</v>
      </c>
      <c r="D678" s="126">
        <f t="shared" si="11"/>
        <v>0</v>
      </c>
    </row>
    <row r="679" s="120" customFormat="1" ht="25.05" customHeight="1" spans="1:4">
      <c r="A679" s="127">
        <v>2081104</v>
      </c>
      <c r="B679" s="127" t="s">
        <v>577</v>
      </c>
      <c r="C679" s="81">
        <v>19</v>
      </c>
      <c r="D679" s="126">
        <f t="shared" si="11"/>
        <v>19</v>
      </c>
    </row>
    <row r="680" s="120" customFormat="1" ht="25.05" customHeight="1" spans="1:4">
      <c r="A680" s="127">
        <v>2081105</v>
      </c>
      <c r="B680" s="127" t="s">
        <v>578</v>
      </c>
      <c r="C680" s="81">
        <v>29</v>
      </c>
      <c r="D680" s="126">
        <f t="shared" si="11"/>
        <v>29</v>
      </c>
    </row>
    <row r="681" s="120" customFormat="1" ht="25.05" customHeight="1" spans="1:4">
      <c r="A681" s="127">
        <v>2081106</v>
      </c>
      <c r="B681" s="127" t="s">
        <v>579</v>
      </c>
      <c r="C681" s="81">
        <v>0</v>
      </c>
      <c r="D681" s="126">
        <f t="shared" si="11"/>
        <v>0</v>
      </c>
    </row>
    <row r="682" s="120" customFormat="1" ht="25.05" customHeight="1" spans="1:4">
      <c r="A682" s="127">
        <v>2081199</v>
      </c>
      <c r="B682" s="127" t="s">
        <v>580</v>
      </c>
      <c r="C682" s="81">
        <v>241</v>
      </c>
      <c r="D682" s="126">
        <f t="shared" si="11"/>
        <v>241</v>
      </c>
    </row>
    <row r="683" s="120" customFormat="1" ht="25.05" customHeight="1" spans="1:4">
      <c r="A683" s="127">
        <v>20815</v>
      </c>
      <c r="B683" s="128" t="s">
        <v>581</v>
      </c>
      <c r="C683" s="81">
        <f>SUM(C684:C687)</f>
        <v>6</v>
      </c>
      <c r="D683" s="126">
        <f t="shared" si="11"/>
        <v>6</v>
      </c>
    </row>
    <row r="684" s="120" customFormat="1" ht="25.05" customHeight="1" spans="1:4">
      <c r="A684" s="127">
        <v>2081501</v>
      </c>
      <c r="B684" s="127" t="s">
        <v>582</v>
      </c>
      <c r="C684" s="81">
        <v>4</v>
      </c>
      <c r="D684" s="126">
        <f t="shared" si="11"/>
        <v>4</v>
      </c>
    </row>
    <row r="685" s="120" customFormat="1" ht="25.05" customHeight="1" spans="1:4">
      <c r="A685" s="127">
        <v>2081502</v>
      </c>
      <c r="B685" s="127" t="s">
        <v>583</v>
      </c>
      <c r="C685" s="81">
        <v>2</v>
      </c>
      <c r="D685" s="126">
        <f t="shared" si="11"/>
        <v>2</v>
      </c>
    </row>
    <row r="686" s="11" customFormat="1" ht="25.05" hidden="1" customHeight="1" spans="1:4">
      <c r="A686" s="129">
        <v>2081503</v>
      </c>
      <c r="B686" s="129" t="s">
        <v>584</v>
      </c>
      <c r="C686" s="130">
        <v>0</v>
      </c>
      <c r="D686" s="126">
        <f t="shared" si="11"/>
        <v>0</v>
      </c>
    </row>
    <row r="687" s="120" customFormat="1" ht="25.05" customHeight="1" spans="1:4">
      <c r="A687" s="127">
        <v>2081599</v>
      </c>
      <c r="B687" s="127" t="s">
        <v>585</v>
      </c>
      <c r="C687" s="81">
        <v>0</v>
      </c>
      <c r="D687" s="126">
        <f t="shared" si="11"/>
        <v>0</v>
      </c>
    </row>
    <row r="688" s="11" customFormat="1" ht="25.05" hidden="1" customHeight="1" spans="1:4">
      <c r="A688" s="129">
        <v>20816</v>
      </c>
      <c r="B688" s="131" t="s">
        <v>586</v>
      </c>
      <c r="C688" s="132">
        <f>SUM(C689:C692)</f>
        <v>56</v>
      </c>
      <c r="D688" s="126">
        <f t="shared" si="11"/>
        <v>56</v>
      </c>
    </row>
    <row r="689" s="120" customFormat="1" ht="25.05" customHeight="1" spans="1:4">
      <c r="A689" s="127">
        <v>2081601</v>
      </c>
      <c r="B689" s="127" t="s">
        <v>87</v>
      </c>
      <c r="C689" s="81">
        <v>53</v>
      </c>
      <c r="D689" s="126">
        <f t="shared" si="11"/>
        <v>53</v>
      </c>
    </row>
    <row r="690" s="11" customFormat="1" ht="25.05" hidden="1" customHeight="1" spans="1:4">
      <c r="A690" s="129">
        <v>2081602</v>
      </c>
      <c r="B690" s="129" t="s">
        <v>88</v>
      </c>
      <c r="C690" s="130">
        <v>3</v>
      </c>
      <c r="D690" s="126">
        <f t="shared" si="11"/>
        <v>3</v>
      </c>
    </row>
    <row r="691" s="120" customFormat="1" ht="25.05" customHeight="1" spans="1:4">
      <c r="A691" s="127">
        <v>2081603</v>
      </c>
      <c r="B691" s="127" t="s">
        <v>89</v>
      </c>
      <c r="C691" s="81">
        <v>0</v>
      </c>
      <c r="D691" s="126">
        <f t="shared" si="11"/>
        <v>0</v>
      </c>
    </row>
    <row r="692" s="120" customFormat="1" ht="25.05" customHeight="1" spans="1:4">
      <c r="A692" s="127">
        <v>2081699</v>
      </c>
      <c r="B692" s="127" t="s">
        <v>587</v>
      </c>
      <c r="C692" s="81">
        <v>0</v>
      </c>
      <c r="D692" s="126">
        <f t="shared" si="11"/>
        <v>0</v>
      </c>
    </row>
    <row r="693" s="120" customFormat="1" ht="25.05" customHeight="1" spans="1:4">
      <c r="A693" s="127">
        <v>20819</v>
      </c>
      <c r="B693" s="128" t="s">
        <v>588</v>
      </c>
      <c r="C693" s="81">
        <f>SUM(C694:C695)</f>
        <v>17641</v>
      </c>
      <c r="D693" s="126">
        <f t="shared" si="11"/>
        <v>17641</v>
      </c>
    </row>
    <row r="694" s="11" customFormat="1" ht="25.05" hidden="1" customHeight="1" spans="1:4">
      <c r="A694" s="129">
        <v>2081901</v>
      </c>
      <c r="B694" s="129" t="s">
        <v>589</v>
      </c>
      <c r="C694" s="130">
        <v>16824</v>
      </c>
      <c r="D694" s="126">
        <f t="shared" si="11"/>
        <v>16824</v>
      </c>
    </row>
    <row r="695" s="11" customFormat="1" ht="25.05" hidden="1" customHeight="1" spans="1:4">
      <c r="A695" s="129">
        <v>2081902</v>
      </c>
      <c r="B695" s="129" t="s">
        <v>590</v>
      </c>
      <c r="C695" s="130">
        <v>817</v>
      </c>
      <c r="D695" s="126">
        <f t="shared" si="11"/>
        <v>817</v>
      </c>
    </row>
    <row r="696" s="120" customFormat="1" ht="25.05" customHeight="1" spans="1:4">
      <c r="A696" s="127">
        <v>20820</v>
      </c>
      <c r="B696" s="128" t="s">
        <v>591</v>
      </c>
      <c r="C696" s="81">
        <f>SUM(C697:C698)</f>
        <v>1453</v>
      </c>
      <c r="D696" s="126">
        <f t="shared" si="11"/>
        <v>1453</v>
      </c>
    </row>
    <row r="697" s="11" customFormat="1" ht="25.05" hidden="1" customHeight="1" spans="1:4">
      <c r="A697" s="129">
        <v>2082001</v>
      </c>
      <c r="B697" s="129" t="s">
        <v>592</v>
      </c>
      <c r="C697" s="130">
        <v>1393</v>
      </c>
      <c r="D697" s="126">
        <f t="shared" si="11"/>
        <v>1393</v>
      </c>
    </row>
    <row r="698" s="120" customFormat="1" ht="25.05" customHeight="1" spans="1:4">
      <c r="A698" s="127">
        <v>2082002</v>
      </c>
      <c r="B698" s="127" t="s">
        <v>593</v>
      </c>
      <c r="C698" s="81">
        <v>60</v>
      </c>
      <c r="D698" s="126">
        <f t="shared" si="11"/>
        <v>60</v>
      </c>
    </row>
    <row r="699" s="11" customFormat="1" ht="25.05" hidden="1" customHeight="1" spans="1:4">
      <c r="A699" s="129">
        <v>20821</v>
      </c>
      <c r="B699" s="131" t="s">
        <v>594</v>
      </c>
      <c r="C699" s="132">
        <f>SUM(C700:C701)</f>
        <v>263</v>
      </c>
      <c r="D699" s="126">
        <f t="shared" si="11"/>
        <v>263</v>
      </c>
    </row>
    <row r="700" s="120" customFormat="1" ht="25.05" customHeight="1" spans="1:4">
      <c r="A700" s="127">
        <v>2082101</v>
      </c>
      <c r="B700" s="127" t="s">
        <v>595</v>
      </c>
      <c r="C700" s="81">
        <v>127</v>
      </c>
      <c r="D700" s="126">
        <f t="shared" si="11"/>
        <v>127</v>
      </c>
    </row>
    <row r="701" s="120" customFormat="1" ht="25.05" customHeight="1" spans="1:4">
      <c r="A701" s="127">
        <v>2082102</v>
      </c>
      <c r="B701" s="127" t="s">
        <v>596</v>
      </c>
      <c r="C701" s="81">
        <v>136</v>
      </c>
      <c r="D701" s="126">
        <f t="shared" si="11"/>
        <v>136</v>
      </c>
    </row>
    <row r="702" s="120" customFormat="1" ht="25.05" customHeight="1" spans="1:4">
      <c r="A702" s="127">
        <v>20824</v>
      </c>
      <c r="B702" s="133" t="s">
        <v>597</v>
      </c>
      <c r="C702" s="81">
        <f>SUM(C703:C704)</f>
        <v>0</v>
      </c>
      <c r="D702" s="126">
        <f t="shared" si="11"/>
        <v>0</v>
      </c>
    </row>
    <row r="703" s="120" customFormat="1" ht="25.05" customHeight="1" spans="1:4">
      <c r="A703" s="127">
        <v>2082401</v>
      </c>
      <c r="B703" s="134" t="s">
        <v>598</v>
      </c>
      <c r="C703" s="81">
        <v>0</v>
      </c>
      <c r="D703" s="126">
        <f t="shared" si="11"/>
        <v>0</v>
      </c>
    </row>
    <row r="704" s="120" customFormat="1" ht="25.05" customHeight="1" spans="1:4">
      <c r="A704" s="127">
        <v>2082402</v>
      </c>
      <c r="B704" s="134" t="s">
        <v>599</v>
      </c>
      <c r="C704" s="81">
        <v>0</v>
      </c>
      <c r="D704" s="126">
        <f t="shared" si="11"/>
        <v>0</v>
      </c>
    </row>
    <row r="705" s="120" customFormat="1" ht="25.05" customHeight="1" spans="1:4">
      <c r="A705" s="127">
        <v>20825</v>
      </c>
      <c r="B705" s="133" t="s">
        <v>600</v>
      </c>
      <c r="C705" s="81">
        <f>SUM(C706:C707)</f>
        <v>0</v>
      </c>
      <c r="D705" s="126">
        <f t="shared" si="11"/>
        <v>0</v>
      </c>
    </row>
    <row r="706" s="120" customFormat="1" ht="25.05" customHeight="1" spans="1:4">
      <c r="A706" s="127">
        <v>2082501</v>
      </c>
      <c r="B706" s="134" t="s">
        <v>601</v>
      </c>
      <c r="C706" s="81">
        <v>0</v>
      </c>
      <c r="D706" s="126">
        <f t="shared" si="11"/>
        <v>0</v>
      </c>
    </row>
    <row r="707" s="120" customFormat="1" ht="25.05" customHeight="1" spans="1:4">
      <c r="A707" s="127">
        <v>2082502</v>
      </c>
      <c r="B707" s="134" t="s">
        <v>602</v>
      </c>
      <c r="C707" s="81">
        <v>0</v>
      </c>
      <c r="D707" s="126">
        <f t="shared" si="11"/>
        <v>0</v>
      </c>
    </row>
    <row r="708" s="120" customFormat="1" ht="25.05" customHeight="1" spans="1:4">
      <c r="A708" s="127">
        <v>20899</v>
      </c>
      <c r="B708" s="128" t="s">
        <v>603</v>
      </c>
      <c r="C708" s="81">
        <f>C709</f>
        <v>591</v>
      </c>
      <c r="D708" s="126">
        <f t="shared" si="11"/>
        <v>591</v>
      </c>
    </row>
    <row r="709" s="120" customFormat="1" ht="25.05" customHeight="1" spans="1:4">
      <c r="A709" s="127">
        <v>2089901</v>
      </c>
      <c r="B709" s="127" t="s">
        <v>604</v>
      </c>
      <c r="C709" s="81">
        <v>591</v>
      </c>
      <c r="D709" s="126">
        <f t="shared" ref="D709:D772" si="12">C709</f>
        <v>591</v>
      </c>
    </row>
    <row r="710" s="120" customFormat="1" ht="25.05" customHeight="1" spans="1:4">
      <c r="A710" s="127">
        <v>210</v>
      </c>
      <c r="B710" s="128" t="s">
        <v>605</v>
      </c>
      <c r="C710" s="81">
        <f>SUM(C711,C716,C729,C733,C745,C755,C758,C762,C772)</f>
        <v>29895</v>
      </c>
      <c r="D710" s="126">
        <f t="shared" si="12"/>
        <v>29895</v>
      </c>
    </row>
    <row r="711" s="120" customFormat="1" ht="25.05" customHeight="1" spans="1:4">
      <c r="A711" s="127">
        <v>21001</v>
      </c>
      <c r="B711" s="128" t="s">
        <v>606</v>
      </c>
      <c r="C711" s="81">
        <f>SUM(C712:C715)</f>
        <v>527</v>
      </c>
      <c r="D711" s="126">
        <f t="shared" si="12"/>
        <v>527</v>
      </c>
    </row>
    <row r="712" s="120" customFormat="1" ht="25.05" customHeight="1" spans="1:4">
      <c r="A712" s="127">
        <v>2100101</v>
      </c>
      <c r="B712" s="127" t="s">
        <v>87</v>
      </c>
      <c r="C712" s="81">
        <v>476</v>
      </c>
      <c r="D712" s="126">
        <f t="shared" si="12"/>
        <v>476</v>
      </c>
    </row>
    <row r="713" s="120" customFormat="1" ht="25.05" customHeight="1" spans="1:4">
      <c r="A713" s="127">
        <v>2100102</v>
      </c>
      <c r="B713" s="127" t="s">
        <v>88</v>
      </c>
      <c r="C713" s="81">
        <v>51</v>
      </c>
      <c r="D713" s="126">
        <f t="shared" si="12"/>
        <v>51</v>
      </c>
    </row>
    <row r="714" s="120" customFormat="1" ht="25.05" customHeight="1" spans="1:4">
      <c r="A714" s="127">
        <v>2100103</v>
      </c>
      <c r="B714" s="127" t="s">
        <v>89</v>
      </c>
      <c r="C714" s="81">
        <v>0</v>
      </c>
      <c r="D714" s="126">
        <f t="shared" si="12"/>
        <v>0</v>
      </c>
    </row>
    <row r="715" s="120" customFormat="1" ht="25.05" customHeight="1" spans="1:4">
      <c r="A715" s="127">
        <v>2100199</v>
      </c>
      <c r="B715" s="127" t="s">
        <v>607</v>
      </c>
      <c r="C715" s="81">
        <v>0</v>
      </c>
      <c r="D715" s="126">
        <f t="shared" si="12"/>
        <v>0</v>
      </c>
    </row>
    <row r="716" s="120" customFormat="1" ht="25.05" customHeight="1" spans="1:4">
      <c r="A716" s="127">
        <v>21002</v>
      </c>
      <c r="B716" s="128" t="s">
        <v>608</v>
      </c>
      <c r="C716" s="81">
        <f>SUM(C717:C728)</f>
        <v>7626</v>
      </c>
      <c r="D716" s="126">
        <f t="shared" si="12"/>
        <v>7626</v>
      </c>
    </row>
    <row r="717" s="11" customFormat="1" ht="25.05" hidden="1" customHeight="1" spans="1:4">
      <c r="A717" s="129">
        <v>2100201</v>
      </c>
      <c r="B717" s="129" t="s">
        <v>609</v>
      </c>
      <c r="C717" s="130">
        <v>5513</v>
      </c>
      <c r="D717" s="126">
        <f t="shared" si="12"/>
        <v>5513</v>
      </c>
    </row>
    <row r="718" s="120" customFormat="1" ht="25.05" customHeight="1" spans="1:4">
      <c r="A718" s="127">
        <v>2100202</v>
      </c>
      <c r="B718" s="127" t="s">
        <v>610</v>
      </c>
      <c r="C718" s="81">
        <v>667</v>
      </c>
      <c r="D718" s="126">
        <f t="shared" si="12"/>
        <v>667</v>
      </c>
    </row>
    <row r="719" s="120" customFormat="1" ht="25.05" customHeight="1" spans="1:4">
      <c r="A719" s="127">
        <v>2100203</v>
      </c>
      <c r="B719" s="127" t="s">
        <v>611</v>
      </c>
      <c r="C719" s="81">
        <v>526</v>
      </c>
      <c r="D719" s="126">
        <f t="shared" si="12"/>
        <v>526</v>
      </c>
    </row>
    <row r="720" s="120" customFormat="1" ht="25.05" customHeight="1" spans="1:4">
      <c r="A720" s="127">
        <v>2100204</v>
      </c>
      <c r="B720" s="127" t="s">
        <v>612</v>
      </c>
      <c r="C720" s="81">
        <v>88</v>
      </c>
      <c r="D720" s="126">
        <f t="shared" si="12"/>
        <v>88</v>
      </c>
    </row>
    <row r="721" s="120" customFormat="1" ht="25.05" customHeight="1" spans="1:4">
      <c r="A721" s="127">
        <v>2100205</v>
      </c>
      <c r="B721" s="127" t="s">
        <v>613</v>
      </c>
      <c r="C721" s="81">
        <v>253</v>
      </c>
      <c r="D721" s="126">
        <f t="shared" si="12"/>
        <v>253</v>
      </c>
    </row>
    <row r="722" s="120" customFormat="1" ht="25.05" customHeight="1" spans="1:4">
      <c r="A722" s="127">
        <v>2100206</v>
      </c>
      <c r="B722" s="127" t="s">
        <v>614</v>
      </c>
      <c r="C722" s="81">
        <v>330</v>
      </c>
      <c r="D722" s="126">
        <f t="shared" si="12"/>
        <v>330</v>
      </c>
    </row>
    <row r="723" s="120" customFormat="1" ht="25.05" customHeight="1" spans="1:4">
      <c r="A723" s="127">
        <v>2100207</v>
      </c>
      <c r="B723" s="127" t="s">
        <v>615</v>
      </c>
      <c r="C723" s="81">
        <v>0</v>
      </c>
      <c r="D723" s="126">
        <f t="shared" si="12"/>
        <v>0</v>
      </c>
    </row>
    <row r="724" s="11" customFormat="1" ht="25.05" hidden="1" customHeight="1" spans="1:4">
      <c r="A724" s="129">
        <v>2100208</v>
      </c>
      <c r="B724" s="129" t="s">
        <v>616</v>
      </c>
      <c r="C724" s="130">
        <v>249</v>
      </c>
      <c r="D724" s="126">
        <f t="shared" si="12"/>
        <v>249</v>
      </c>
    </row>
    <row r="725" s="120" customFormat="1" ht="25.05" customHeight="1" spans="1:4">
      <c r="A725" s="127">
        <v>2100209</v>
      </c>
      <c r="B725" s="127" t="s">
        <v>617</v>
      </c>
      <c r="C725" s="81">
        <v>0</v>
      </c>
      <c r="D725" s="126">
        <f t="shared" si="12"/>
        <v>0</v>
      </c>
    </row>
    <row r="726" s="120" customFormat="1" ht="25.05" customHeight="1" spans="1:4">
      <c r="A726" s="127">
        <v>2100210</v>
      </c>
      <c r="B726" s="127" t="s">
        <v>618</v>
      </c>
      <c r="C726" s="81">
        <v>0</v>
      </c>
      <c r="D726" s="126">
        <f t="shared" si="12"/>
        <v>0</v>
      </c>
    </row>
    <row r="727" s="120" customFormat="1" ht="25.05" customHeight="1" spans="1:4">
      <c r="A727" s="127">
        <v>2100211</v>
      </c>
      <c r="B727" s="127" t="s">
        <v>619</v>
      </c>
      <c r="C727" s="81">
        <v>0</v>
      </c>
      <c r="D727" s="126">
        <f t="shared" si="12"/>
        <v>0</v>
      </c>
    </row>
    <row r="728" s="120" customFormat="1" ht="25.05" customHeight="1" spans="1:4">
      <c r="A728" s="127">
        <v>2100299</v>
      </c>
      <c r="B728" s="127" t="s">
        <v>620</v>
      </c>
      <c r="C728" s="81">
        <v>0</v>
      </c>
      <c r="D728" s="126">
        <f t="shared" si="12"/>
        <v>0</v>
      </c>
    </row>
    <row r="729" s="120" customFormat="1" ht="25.05" customHeight="1" spans="1:4">
      <c r="A729" s="127">
        <v>21003</v>
      </c>
      <c r="B729" s="128" t="s">
        <v>621</v>
      </c>
      <c r="C729" s="81">
        <f>SUM(C730:C732)</f>
        <v>25</v>
      </c>
      <c r="D729" s="126">
        <f t="shared" si="12"/>
        <v>25</v>
      </c>
    </row>
    <row r="730" s="120" customFormat="1" ht="25.05" customHeight="1" spans="1:4">
      <c r="A730" s="127">
        <v>2100301</v>
      </c>
      <c r="B730" s="127" t="s">
        <v>622</v>
      </c>
      <c r="C730" s="81">
        <v>0</v>
      </c>
      <c r="D730" s="126">
        <f t="shared" si="12"/>
        <v>0</v>
      </c>
    </row>
    <row r="731" s="120" customFormat="1" ht="25.05" customHeight="1" spans="1:4">
      <c r="A731" s="127">
        <v>2100302</v>
      </c>
      <c r="B731" s="127" t="s">
        <v>623</v>
      </c>
      <c r="C731" s="81">
        <v>0</v>
      </c>
      <c r="D731" s="126">
        <f t="shared" si="12"/>
        <v>0</v>
      </c>
    </row>
    <row r="732" s="120" customFormat="1" ht="25.05" customHeight="1" spans="1:4">
      <c r="A732" s="127">
        <v>2100399</v>
      </c>
      <c r="B732" s="127" t="s">
        <v>624</v>
      </c>
      <c r="C732" s="81">
        <v>25</v>
      </c>
      <c r="D732" s="126">
        <f t="shared" si="12"/>
        <v>25</v>
      </c>
    </row>
    <row r="733" s="120" customFormat="1" ht="25.05" customHeight="1" spans="1:4">
      <c r="A733" s="127">
        <v>21004</v>
      </c>
      <c r="B733" s="128" t="s">
        <v>625</v>
      </c>
      <c r="C733" s="81">
        <f>SUM(C734:C744)</f>
        <v>4472</v>
      </c>
      <c r="D733" s="126">
        <f t="shared" si="12"/>
        <v>4472</v>
      </c>
    </row>
    <row r="734" s="120" customFormat="1" ht="25.05" customHeight="1" spans="1:4">
      <c r="A734" s="127">
        <v>2100401</v>
      </c>
      <c r="B734" s="127" t="s">
        <v>626</v>
      </c>
      <c r="C734" s="81">
        <v>368</v>
      </c>
      <c r="D734" s="126">
        <f t="shared" si="12"/>
        <v>368</v>
      </c>
    </row>
    <row r="735" s="120" customFormat="1" ht="25.05" customHeight="1" spans="1:4">
      <c r="A735" s="127">
        <v>2100402</v>
      </c>
      <c r="B735" s="127" t="s">
        <v>627</v>
      </c>
      <c r="C735" s="81">
        <v>206</v>
      </c>
      <c r="D735" s="126">
        <f t="shared" si="12"/>
        <v>206</v>
      </c>
    </row>
    <row r="736" s="11" customFormat="1" ht="25.05" hidden="1" customHeight="1" spans="1:4">
      <c r="A736" s="129">
        <v>2100403</v>
      </c>
      <c r="B736" s="129" t="s">
        <v>628</v>
      </c>
      <c r="C736" s="130">
        <v>118</v>
      </c>
      <c r="D736" s="126">
        <f t="shared" si="12"/>
        <v>118</v>
      </c>
    </row>
    <row r="737" s="120" customFormat="1" ht="25.05" customHeight="1" spans="1:4">
      <c r="A737" s="127">
        <v>2100404</v>
      </c>
      <c r="B737" s="127" t="s">
        <v>629</v>
      </c>
      <c r="C737" s="81">
        <v>0</v>
      </c>
      <c r="D737" s="126">
        <f t="shared" si="12"/>
        <v>0</v>
      </c>
    </row>
    <row r="738" s="11" customFormat="1" ht="25.05" hidden="1" customHeight="1" spans="1:4">
      <c r="A738" s="129">
        <v>2100405</v>
      </c>
      <c r="B738" s="129" t="s">
        <v>630</v>
      </c>
      <c r="C738" s="130">
        <v>218</v>
      </c>
      <c r="D738" s="126">
        <f t="shared" si="12"/>
        <v>218</v>
      </c>
    </row>
    <row r="739" s="120" customFormat="1" ht="25.05" customHeight="1" spans="1:4">
      <c r="A739" s="127">
        <v>2100406</v>
      </c>
      <c r="B739" s="127" t="s">
        <v>631</v>
      </c>
      <c r="C739" s="81">
        <v>744</v>
      </c>
      <c r="D739" s="126">
        <f t="shared" si="12"/>
        <v>744</v>
      </c>
    </row>
    <row r="740" s="120" customFormat="1" ht="25.05" customHeight="1" spans="1:4">
      <c r="A740" s="127">
        <v>2100407</v>
      </c>
      <c r="B740" s="127" t="s">
        <v>632</v>
      </c>
      <c r="C740" s="81">
        <v>0</v>
      </c>
      <c r="D740" s="126">
        <f t="shared" si="12"/>
        <v>0</v>
      </c>
    </row>
    <row r="741" s="120" customFormat="1" ht="25.05" customHeight="1" spans="1:4">
      <c r="A741" s="127">
        <v>2100408</v>
      </c>
      <c r="B741" s="127" t="s">
        <v>633</v>
      </c>
      <c r="C741" s="81">
        <v>1901</v>
      </c>
      <c r="D741" s="126">
        <f t="shared" si="12"/>
        <v>1901</v>
      </c>
    </row>
    <row r="742" s="120" customFormat="1" ht="25.05" customHeight="1" spans="1:4">
      <c r="A742" s="127">
        <v>2100409</v>
      </c>
      <c r="B742" s="127" t="s">
        <v>634</v>
      </c>
      <c r="C742" s="81">
        <v>903</v>
      </c>
      <c r="D742" s="126">
        <f t="shared" si="12"/>
        <v>903</v>
      </c>
    </row>
    <row r="743" s="120" customFormat="1" ht="25.05" customHeight="1" spans="1:4">
      <c r="A743" s="127">
        <v>2100410</v>
      </c>
      <c r="B743" s="127" t="s">
        <v>635</v>
      </c>
      <c r="C743" s="81">
        <v>0</v>
      </c>
      <c r="D743" s="126">
        <f t="shared" si="12"/>
        <v>0</v>
      </c>
    </row>
    <row r="744" s="120" customFormat="1" ht="25.05" customHeight="1" spans="1:4">
      <c r="A744" s="127">
        <v>2100499</v>
      </c>
      <c r="B744" s="127" t="s">
        <v>636</v>
      </c>
      <c r="C744" s="81">
        <v>14</v>
      </c>
      <c r="D744" s="126">
        <f t="shared" si="12"/>
        <v>14</v>
      </c>
    </row>
    <row r="745" s="120" customFormat="1" ht="25.05" customHeight="1" spans="1:4">
      <c r="A745" s="127">
        <v>21005</v>
      </c>
      <c r="B745" s="128" t="s">
        <v>637</v>
      </c>
      <c r="C745" s="81">
        <f>SUM(C746:C754)</f>
        <v>14478</v>
      </c>
      <c r="D745" s="126">
        <f t="shared" si="12"/>
        <v>14478</v>
      </c>
    </row>
    <row r="746" s="11" customFormat="1" ht="25.05" hidden="1" customHeight="1" spans="1:4">
      <c r="A746" s="129">
        <v>2100501</v>
      </c>
      <c r="B746" s="129" t="s">
        <v>638</v>
      </c>
      <c r="C746" s="130">
        <v>162</v>
      </c>
      <c r="D746" s="126">
        <f t="shared" si="12"/>
        <v>162</v>
      </c>
    </row>
    <row r="747" s="11" customFormat="1" ht="25.05" hidden="1" customHeight="1" spans="1:4">
      <c r="A747" s="129">
        <v>2100502</v>
      </c>
      <c r="B747" s="129" t="s">
        <v>639</v>
      </c>
      <c r="C747" s="130">
        <v>0</v>
      </c>
      <c r="D747" s="126">
        <f t="shared" si="12"/>
        <v>0</v>
      </c>
    </row>
    <row r="748" s="11" customFormat="1" ht="25.05" hidden="1" customHeight="1" spans="1:4">
      <c r="A748" s="129">
        <v>2100503</v>
      </c>
      <c r="B748" s="129" t="s">
        <v>640</v>
      </c>
      <c r="C748" s="130">
        <v>0</v>
      </c>
      <c r="D748" s="126">
        <f t="shared" si="12"/>
        <v>0</v>
      </c>
    </row>
    <row r="749" s="11" customFormat="1" ht="25.05" hidden="1" customHeight="1" spans="1:4">
      <c r="A749" s="129">
        <v>2100504</v>
      </c>
      <c r="B749" s="129" t="s">
        <v>641</v>
      </c>
      <c r="C749" s="130">
        <v>31</v>
      </c>
      <c r="D749" s="126">
        <f t="shared" si="12"/>
        <v>31</v>
      </c>
    </row>
    <row r="750" s="11" customFormat="1" ht="25.05" hidden="1" customHeight="1" spans="1:4">
      <c r="A750" s="129">
        <v>2100506</v>
      </c>
      <c r="B750" s="129" t="s">
        <v>642</v>
      </c>
      <c r="C750" s="130">
        <v>1548</v>
      </c>
      <c r="D750" s="126">
        <f t="shared" si="12"/>
        <v>1548</v>
      </c>
    </row>
    <row r="751" s="11" customFormat="1" ht="25.05" hidden="1" customHeight="1" spans="1:4">
      <c r="A751" s="129">
        <v>2100508</v>
      </c>
      <c r="B751" s="129" t="s">
        <v>643</v>
      </c>
      <c r="C751" s="130">
        <v>6928</v>
      </c>
      <c r="D751" s="126">
        <f t="shared" si="12"/>
        <v>6928</v>
      </c>
    </row>
    <row r="752" s="11" customFormat="1" ht="25.05" hidden="1" customHeight="1" spans="1:4">
      <c r="A752" s="129">
        <v>2100509</v>
      </c>
      <c r="B752" s="129" t="s">
        <v>644</v>
      </c>
      <c r="C752" s="130">
        <v>2066</v>
      </c>
      <c r="D752" s="126">
        <f t="shared" si="12"/>
        <v>2066</v>
      </c>
    </row>
    <row r="753" s="11" customFormat="1" ht="25.05" hidden="1" customHeight="1" spans="1:4">
      <c r="A753" s="129">
        <v>2100510</v>
      </c>
      <c r="B753" s="129" t="s">
        <v>645</v>
      </c>
      <c r="C753" s="130">
        <v>0</v>
      </c>
      <c r="D753" s="126">
        <f t="shared" si="12"/>
        <v>0</v>
      </c>
    </row>
    <row r="754" s="11" customFormat="1" ht="25.05" hidden="1" customHeight="1" spans="1:4">
      <c r="A754" s="129">
        <v>2100599</v>
      </c>
      <c r="B754" s="129" t="s">
        <v>646</v>
      </c>
      <c r="C754" s="130">
        <v>3743</v>
      </c>
      <c r="D754" s="126">
        <f t="shared" si="12"/>
        <v>3743</v>
      </c>
    </row>
    <row r="755" s="120" customFormat="1" ht="25.05" customHeight="1" spans="1:4">
      <c r="A755" s="127">
        <v>21006</v>
      </c>
      <c r="B755" s="128" t="s">
        <v>647</v>
      </c>
      <c r="C755" s="81">
        <f>SUM(C756:C757)</f>
        <v>0</v>
      </c>
      <c r="D755" s="126">
        <f t="shared" si="12"/>
        <v>0</v>
      </c>
    </row>
    <row r="756" s="120" customFormat="1" ht="25.05" customHeight="1" spans="1:4">
      <c r="A756" s="127">
        <v>2100601</v>
      </c>
      <c r="B756" s="127" t="s">
        <v>648</v>
      </c>
      <c r="C756" s="81">
        <v>0</v>
      </c>
      <c r="D756" s="126">
        <f t="shared" si="12"/>
        <v>0</v>
      </c>
    </row>
    <row r="757" s="11" customFormat="1" ht="25.05" hidden="1" customHeight="1" spans="1:4">
      <c r="A757" s="129">
        <v>2100699</v>
      </c>
      <c r="B757" s="129" t="s">
        <v>649</v>
      </c>
      <c r="C757" s="130">
        <v>0</v>
      </c>
      <c r="D757" s="126">
        <f t="shared" si="12"/>
        <v>0</v>
      </c>
    </row>
    <row r="758" s="11" customFormat="1" ht="25.05" hidden="1" customHeight="1" spans="1:4">
      <c r="A758" s="129">
        <v>21007</v>
      </c>
      <c r="B758" s="131" t="s">
        <v>650</v>
      </c>
      <c r="C758" s="132">
        <f>SUM(C759:C761)</f>
        <v>451</v>
      </c>
      <c r="D758" s="126">
        <f t="shared" si="12"/>
        <v>451</v>
      </c>
    </row>
    <row r="759" s="11" customFormat="1" ht="25.05" hidden="1" customHeight="1" spans="1:4">
      <c r="A759" s="129">
        <v>2100716</v>
      </c>
      <c r="B759" s="129" t="s">
        <v>651</v>
      </c>
      <c r="C759" s="130">
        <v>3</v>
      </c>
      <c r="D759" s="126">
        <f t="shared" si="12"/>
        <v>3</v>
      </c>
    </row>
    <row r="760" s="11" customFormat="1" ht="25.05" hidden="1" customHeight="1" spans="1:4">
      <c r="A760" s="129">
        <v>2100717</v>
      </c>
      <c r="B760" s="129" t="s">
        <v>652</v>
      </c>
      <c r="C760" s="130">
        <v>0</v>
      </c>
      <c r="D760" s="126">
        <f t="shared" si="12"/>
        <v>0</v>
      </c>
    </row>
    <row r="761" s="11" customFormat="1" ht="25.05" hidden="1" customHeight="1" spans="1:4">
      <c r="A761" s="129">
        <v>2100799</v>
      </c>
      <c r="B761" s="129" t="s">
        <v>653</v>
      </c>
      <c r="C761" s="130">
        <v>448</v>
      </c>
      <c r="D761" s="126">
        <f t="shared" si="12"/>
        <v>448</v>
      </c>
    </row>
    <row r="762" s="11" customFormat="1" ht="25.05" hidden="1" customHeight="1" spans="1:4">
      <c r="A762" s="129">
        <v>21010</v>
      </c>
      <c r="B762" s="131" t="s">
        <v>654</v>
      </c>
      <c r="C762" s="132">
        <f>SUM(C763:C771)</f>
        <v>2294</v>
      </c>
      <c r="D762" s="126">
        <f t="shared" si="12"/>
        <v>2294</v>
      </c>
    </row>
    <row r="763" s="11" customFormat="1" ht="25.05" hidden="1" customHeight="1" spans="1:4">
      <c r="A763" s="129">
        <v>2101001</v>
      </c>
      <c r="B763" s="129" t="s">
        <v>87</v>
      </c>
      <c r="C763" s="130">
        <v>690</v>
      </c>
      <c r="D763" s="126">
        <f t="shared" si="12"/>
        <v>690</v>
      </c>
    </row>
    <row r="764" s="11" customFormat="1" ht="25.05" hidden="1" customHeight="1" spans="1:4">
      <c r="A764" s="129">
        <v>2101002</v>
      </c>
      <c r="B764" s="129" t="s">
        <v>88</v>
      </c>
      <c r="C764" s="130">
        <v>193</v>
      </c>
      <c r="D764" s="126">
        <f t="shared" si="12"/>
        <v>193</v>
      </c>
    </row>
    <row r="765" s="11" customFormat="1" ht="25.05" hidden="1" customHeight="1" spans="1:4">
      <c r="A765" s="129">
        <v>2101003</v>
      </c>
      <c r="B765" s="129" t="s">
        <v>89</v>
      </c>
      <c r="C765" s="130">
        <v>0</v>
      </c>
      <c r="D765" s="126">
        <f t="shared" si="12"/>
        <v>0</v>
      </c>
    </row>
    <row r="766" s="11" customFormat="1" ht="25.05" hidden="1" customHeight="1" spans="1:4">
      <c r="A766" s="129">
        <v>2101012</v>
      </c>
      <c r="B766" s="129" t="s">
        <v>655</v>
      </c>
      <c r="C766" s="130">
        <v>0</v>
      </c>
      <c r="D766" s="126">
        <f t="shared" si="12"/>
        <v>0</v>
      </c>
    </row>
    <row r="767" s="11" customFormat="1" ht="25.05" hidden="1" customHeight="1" spans="1:4">
      <c r="A767" s="129">
        <v>2101014</v>
      </c>
      <c r="B767" s="129" t="s">
        <v>656</v>
      </c>
      <c r="C767" s="130">
        <v>0</v>
      </c>
      <c r="D767" s="126">
        <f t="shared" si="12"/>
        <v>0</v>
      </c>
    </row>
    <row r="768" s="120" customFormat="1" ht="25.05" customHeight="1" spans="1:4">
      <c r="A768" s="127">
        <v>2101015</v>
      </c>
      <c r="B768" s="127" t="s">
        <v>657</v>
      </c>
      <c r="C768" s="81">
        <v>0</v>
      </c>
      <c r="D768" s="126">
        <f t="shared" si="12"/>
        <v>0</v>
      </c>
    </row>
    <row r="769" s="120" customFormat="1" ht="25.05" customHeight="1" spans="1:4">
      <c r="A769" s="127">
        <v>2101016</v>
      </c>
      <c r="B769" s="127" t="s">
        <v>658</v>
      </c>
      <c r="C769" s="81">
        <v>1411</v>
      </c>
      <c r="D769" s="126">
        <f t="shared" si="12"/>
        <v>1411</v>
      </c>
    </row>
    <row r="770" s="120" customFormat="1" ht="25.05" customHeight="1" spans="1:4">
      <c r="A770" s="127">
        <v>2101050</v>
      </c>
      <c r="B770" s="127" t="s">
        <v>96</v>
      </c>
      <c r="C770" s="81">
        <v>0</v>
      </c>
      <c r="D770" s="126">
        <f t="shared" si="12"/>
        <v>0</v>
      </c>
    </row>
    <row r="771" s="11" customFormat="1" ht="25.05" hidden="1" customHeight="1" spans="1:4">
      <c r="A771" s="129">
        <v>2101099</v>
      </c>
      <c r="B771" s="129" t="s">
        <v>659</v>
      </c>
      <c r="C771" s="130">
        <v>0</v>
      </c>
      <c r="D771" s="126">
        <f t="shared" si="12"/>
        <v>0</v>
      </c>
    </row>
    <row r="772" s="11" customFormat="1" ht="25.05" hidden="1" customHeight="1" spans="1:4">
      <c r="A772" s="129">
        <v>21099</v>
      </c>
      <c r="B772" s="131" t="s">
        <v>660</v>
      </c>
      <c r="C772" s="132">
        <f>C773</f>
        <v>22</v>
      </c>
      <c r="D772" s="126">
        <f t="shared" si="12"/>
        <v>22</v>
      </c>
    </row>
    <row r="773" s="120" customFormat="1" ht="25.05" customHeight="1" spans="1:4">
      <c r="A773" s="127">
        <v>2109901</v>
      </c>
      <c r="B773" s="127" t="s">
        <v>661</v>
      </c>
      <c r="C773" s="81">
        <v>22</v>
      </c>
      <c r="D773" s="126">
        <f t="shared" ref="D773:D836" si="13">C773</f>
        <v>22</v>
      </c>
    </row>
    <row r="774" s="11" customFormat="1" ht="25.05" hidden="1" customHeight="1" spans="1:4">
      <c r="A774" s="129">
        <v>211</v>
      </c>
      <c r="B774" s="131" t="s">
        <v>662</v>
      </c>
      <c r="C774" s="132">
        <f>SUM(C775,C784,C788,C797,C803,C809,C815,C818,C821,C823,C825,C831,C833,C835,C850)</f>
        <v>1763</v>
      </c>
      <c r="D774" s="126">
        <f t="shared" si="13"/>
        <v>1763</v>
      </c>
    </row>
    <row r="775" s="11" customFormat="1" ht="25.05" hidden="1" customHeight="1" spans="1:4">
      <c r="A775" s="129">
        <v>21101</v>
      </c>
      <c r="B775" s="131" t="s">
        <v>663</v>
      </c>
      <c r="C775" s="132">
        <f>SUM(C776:C783)</f>
        <v>588</v>
      </c>
      <c r="D775" s="126">
        <f t="shared" si="13"/>
        <v>588</v>
      </c>
    </row>
    <row r="776" s="11" customFormat="1" ht="25.05" hidden="1" customHeight="1" spans="1:4">
      <c r="A776" s="129">
        <v>2110101</v>
      </c>
      <c r="B776" s="129" t="s">
        <v>87</v>
      </c>
      <c r="C776" s="130">
        <v>524</v>
      </c>
      <c r="D776" s="126">
        <f t="shared" si="13"/>
        <v>524</v>
      </c>
    </row>
    <row r="777" s="11" customFormat="1" ht="25.05" hidden="1" customHeight="1" spans="1:4">
      <c r="A777" s="129">
        <v>2110102</v>
      </c>
      <c r="B777" s="129" t="s">
        <v>88</v>
      </c>
      <c r="C777" s="130">
        <v>64</v>
      </c>
      <c r="D777" s="126">
        <f t="shared" si="13"/>
        <v>64</v>
      </c>
    </row>
    <row r="778" s="120" customFormat="1" ht="25.05" customHeight="1" spans="1:4">
      <c r="A778" s="127">
        <v>2110103</v>
      </c>
      <c r="B778" s="127" t="s">
        <v>89</v>
      </c>
      <c r="C778" s="81">
        <v>0</v>
      </c>
      <c r="D778" s="126">
        <f t="shared" si="13"/>
        <v>0</v>
      </c>
    </row>
    <row r="779" s="120" customFormat="1" ht="25.05" customHeight="1" spans="1:4">
      <c r="A779" s="127">
        <v>2110104</v>
      </c>
      <c r="B779" s="127" t="s">
        <v>664</v>
      </c>
      <c r="C779" s="81">
        <v>0</v>
      </c>
      <c r="D779" s="126">
        <f t="shared" si="13"/>
        <v>0</v>
      </c>
    </row>
    <row r="780" s="120" customFormat="1" ht="25.05" customHeight="1" spans="1:4">
      <c r="A780" s="127">
        <v>2110105</v>
      </c>
      <c r="B780" s="127" t="s">
        <v>665</v>
      </c>
      <c r="C780" s="81">
        <v>0</v>
      </c>
      <c r="D780" s="126">
        <f t="shared" si="13"/>
        <v>0</v>
      </c>
    </row>
    <row r="781" s="120" customFormat="1" ht="25.05" customHeight="1" spans="1:4">
      <c r="A781" s="127">
        <v>2110106</v>
      </c>
      <c r="B781" s="127" t="s">
        <v>666</v>
      </c>
      <c r="C781" s="81">
        <v>0</v>
      </c>
      <c r="D781" s="126">
        <f t="shared" si="13"/>
        <v>0</v>
      </c>
    </row>
    <row r="782" s="120" customFormat="1" ht="25.05" customHeight="1" spans="1:4">
      <c r="A782" s="127">
        <v>2110107</v>
      </c>
      <c r="B782" s="127" t="s">
        <v>667</v>
      </c>
      <c r="C782" s="81">
        <v>0</v>
      </c>
      <c r="D782" s="126">
        <f t="shared" si="13"/>
        <v>0</v>
      </c>
    </row>
    <row r="783" s="11" customFormat="1" ht="25.05" hidden="1" customHeight="1" spans="1:4">
      <c r="A783" s="129">
        <v>2110199</v>
      </c>
      <c r="B783" s="129" t="s">
        <v>668</v>
      </c>
      <c r="C783" s="130">
        <v>0</v>
      </c>
      <c r="D783" s="126">
        <f t="shared" si="13"/>
        <v>0</v>
      </c>
    </row>
    <row r="784" s="120" customFormat="1" ht="25.05" customHeight="1" spans="1:4">
      <c r="A784" s="127">
        <v>21102</v>
      </c>
      <c r="B784" s="128" t="s">
        <v>669</v>
      </c>
      <c r="C784" s="81">
        <f>SUM(C785:C787)</f>
        <v>0</v>
      </c>
      <c r="D784" s="126">
        <f t="shared" si="13"/>
        <v>0</v>
      </c>
    </row>
    <row r="785" s="120" customFormat="1" ht="25.05" customHeight="1" spans="1:4">
      <c r="A785" s="127">
        <v>2110203</v>
      </c>
      <c r="B785" s="127" t="s">
        <v>670</v>
      </c>
      <c r="C785" s="81">
        <v>0</v>
      </c>
      <c r="D785" s="126">
        <f t="shared" si="13"/>
        <v>0</v>
      </c>
    </row>
    <row r="786" s="120" customFormat="1" ht="25.05" customHeight="1" spans="1:4">
      <c r="A786" s="127">
        <v>2110204</v>
      </c>
      <c r="B786" s="127" t="s">
        <v>671</v>
      </c>
      <c r="C786" s="81">
        <v>0</v>
      </c>
      <c r="D786" s="126">
        <f t="shared" si="13"/>
        <v>0</v>
      </c>
    </row>
    <row r="787" s="11" customFormat="1" ht="25.05" hidden="1" customHeight="1" spans="1:4">
      <c r="A787" s="129">
        <v>2110299</v>
      </c>
      <c r="B787" s="129" t="s">
        <v>672</v>
      </c>
      <c r="C787" s="130">
        <v>0</v>
      </c>
      <c r="D787" s="126">
        <f t="shared" si="13"/>
        <v>0</v>
      </c>
    </row>
    <row r="788" s="11" customFormat="1" ht="25.05" hidden="1" customHeight="1" spans="1:4">
      <c r="A788" s="129">
        <v>21103</v>
      </c>
      <c r="B788" s="131" t="s">
        <v>673</v>
      </c>
      <c r="C788" s="132">
        <f>SUM(C789:C796)</f>
        <v>216</v>
      </c>
      <c r="D788" s="126">
        <f t="shared" si="13"/>
        <v>216</v>
      </c>
    </row>
    <row r="789" s="11" customFormat="1" ht="25.05" hidden="1" customHeight="1" spans="1:4">
      <c r="A789" s="129">
        <v>2110301</v>
      </c>
      <c r="B789" s="129" t="s">
        <v>674</v>
      </c>
      <c r="C789" s="130">
        <v>0</v>
      </c>
      <c r="D789" s="126">
        <f t="shared" si="13"/>
        <v>0</v>
      </c>
    </row>
    <row r="790" s="11" customFormat="1" ht="25.05" hidden="1" customHeight="1" spans="1:4">
      <c r="A790" s="129">
        <v>2110302</v>
      </c>
      <c r="B790" s="129" t="s">
        <v>675</v>
      </c>
      <c r="C790" s="130">
        <v>44</v>
      </c>
      <c r="D790" s="126">
        <f t="shared" si="13"/>
        <v>44</v>
      </c>
    </row>
    <row r="791" s="120" customFormat="1" ht="25.05" customHeight="1" spans="1:4">
      <c r="A791" s="127">
        <v>2110303</v>
      </c>
      <c r="B791" s="127" t="s">
        <v>676</v>
      </c>
      <c r="C791" s="81">
        <v>0</v>
      </c>
      <c r="D791" s="126">
        <f t="shared" si="13"/>
        <v>0</v>
      </c>
    </row>
    <row r="792" s="120" customFormat="1" ht="25.05" customHeight="1" spans="1:4">
      <c r="A792" s="127">
        <v>2110304</v>
      </c>
      <c r="B792" s="127" t="s">
        <v>677</v>
      </c>
      <c r="C792" s="81">
        <v>0</v>
      </c>
      <c r="D792" s="126">
        <f t="shared" si="13"/>
        <v>0</v>
      </c>
    </row>
    <row r="793" s="11" customFormat="1" ht="25.05" hidden="1" customHeight="1" spans="1:4">
      <c r="A793" s="129">
        <v>2110305</v>
      </c>
      <c r="B793" s="129" t="s">
        <v>678</v>
      </c>
      <c r="C793" s="130">
        <v>0</v>
      </c>
      <c r="D793" s="126">
        <f t="shared" si="13"/>
        <v>0</v>
      </c>
    </row>
    <row r="794" s="11" customFormat="1" ht="25.05" hidden="1" customHeight="1" spans="1:4">
      <c r="A794" s="129">
        <v>2110306</v>
      </c>
      <c r="B794" s="129" t="s">
        <v>679</v>
      </c>
      <c r="C794" s="130">
        <v>0</v>
      </c>
      <c r="D794" s="126">
        <f t="shared" si="13"/>
        <v>0</v>
      </c>
    </row>
    <row r="795" s="120" customFormat="1" ht="25.05" customHeight="1" spans="1:4">
      <c r="A795" s="127">
        <v>2110307</v>
      </c>
      <c r="B795" s="127" t="s">
        <v>680</v>
      </c>
      <c r="C795" s="81">
        <v>172</v>
      </c>
      <c r="D795" s="126">
        <f t="shared" si="13"/>
        <v>172</v>
      </c>
    </row>
    <row r="796" s="120" customFormat="1" ht="25.05" customHeight="1" spans="1:4">
      <c r="A796" s="127">
        <v>2110399</v>
      </c>
      <c r="B796" s="127" t="s">
        <v>681</v>
      </c>
      <c r="C796" s="81">
        <v>0</v>
      </c>
      <c r="D796" s="126">
        <f t="shared" si="13"/>
        <v>0</v>
      </c>
    </row>
    <row r="797" s="11" customFormat="1" ht="25.05" hidden="1" customHeight="1" spans="1:4">
      <c r="A797" s="129">
        <v>21104</v>
      </c>
      <c r="B797" s="131" t="s">
        <v>682</v>
      </c>
      <c r="C797" s="132">
        <f>SUM(C798:C802)</f>
        <v>0</v>
      </c>
      <c r="D797" s="126">
        <f t="shared" si="13"/>
        <v>0</v>
      </c>
    </row>
    <row r="798" s="120" customFormat="1" ht="25.05" customHeight="1" spans="1:4">
      <c r="A798" s="127">
        <v>2110401</v>
      </c>
      <c r="B798" s="127" t="s">
        <v>683</v>
      </c>
      <c r="C798" s="81">
        <v>0</v>
      </c>
      <c r="D798" s="126">
        <f t="shared" si="13"/>
        <v>0</v>
      </c>
    </row>
    <row r="799" s="120" customFormat="1" ht="25.05" customHeight="1" spans="1:4">
      <c r="A799" s="127">
        <v>2110402</v>
      </c>
      <c r="B799" s="127" t="s">
        <v>684</v>
      </c>
      <c r="C799" s="81">
        <v>0</v>
      </c>
      <c r="D799" s="126">
        <f t="shared" si="13"/>
        <v>0</v>
      </c>
    </row>
    <row r="800" s="11" customFormat="1" ht="25.05" hidden="1" customHeight="1" spans="1:4">
      <c r="A800" s="129">
        <v>2110403</v>
      </c>
      <c r="B800" s="129" t="s">
        <v>685</v>
      </c>
      <c r="C800" s="130">
        <v>0</v>
      </c>
      <c r="D800" s="126">
        <f t="shared" si="13"/>
        <v>0</v>
      </c>
    </row>
    <row r="801" s="120" customFormat="1" ht="25.05" customHeight="1" spans="1:4">
      <c r="A801" s="127">
        <v>2110404</v>
      </c>
      <c r="B801" s="127" t="s">
        <v>686</v>
      </c>
      <c r="C801" s="81">
        <v>0</v>
      </c>
      <c r="D801" s="126">
        <f t="shared" si="13"/>
        <v>0</v>
      </c>
    </row>
    <row r="802" s="11" customFormat="1" ht="25.05" hidden="1" customHeight="1" spans="1:4">
      <c r="A802" s="129">
        <v>2110499</v>
      </c>
      <c r="B802" s="129" t="s">
        <v>687</v>
      </c>
      <c r="C802" s="130">
        <v>0</v>
      </c>
      <c r="D802" s="126">
        <f t="shared" si="13"/>
        <v>0</v>
      </c>
    </row>
    <row r="803" s="120" customFormat="1" ht="25.05" customHeight="1" spans="1:4">
      <c r="A803" s="127">
        <v>21105</v>
      </c>
      <c r="B803" s="128" t="s">
        <v>688</v>
      </c>
      <c r="C803" s="81">
        <f>SUM(C804:C808)</f>
        <v>687</v>
      </c>
      <c r="D803" s="126">
        <f t="shared" si="13"/>
        <v>687</v>
      </c>
    </row>
    <row r="804" s="11" customFormat="1" ht="25.05" hidden="1" customHeight="1" spans="1:4">
      <c r="A804" s="129">
        <v>2110501</v>
      </c>
      <c r="B804" s="129" t="s">
        <v>689</v>
      </c>
      <c r="C804" s="130">
        <v>0</v>
      </c>
      <c r="D804" s="126">
        <f t="shared" si="13"/>
        <v>0</v>
      </c>
    </row>
    <row r="805" s="120" customFormat="1" ht="25.05" customHeight="1" spans="1:4">
      <c r="A805" s="127">
        <v>2110502</v>
      </c>
      <c r="B805" s="127" t="s">
        <v>690</v>
      </c>
      <c r="C805" s="81">
        <v>0</v>
      </c>
      <c r="D805" s="126">
        <f t="shared" si="13"/>
        <v>0</v>
      </c>
    </row>
    <row r="806" s="120" customFormat="1" ht="25.05" customHeight="1" spans="1:4">
      <c r="A806" s="127">
        <v>2110503</v>
      </c>
      <c r="B806" s="127" t="s">
        <v>691</v>
      </c>
      <c r="C806" s="81">
        <v>0</v>
      </c>
      <c r="D806" s="126">
        <f t="shared" si="13"/>
        <v>0</v>
      </c>
    </row>
    <row r="807" s="120" customFormat="1" ht="25.05" customHeight="1" spans="1:4">
      <c r="A807" s="127">
        <v>2110506</v>
      </c>
      <c r="B807" s="127" t="s">
        <v>692</v>
      </c>
      <c r="C807" s="81">
        <v>0</v>
      </c>
      <c r="D807" s="126">
        <f t="shared" si="13"/>
        <v>0</v>
      </c>
    </row>
    <row r="808" s="120" customFormat="1" ht="25.05" customHeight="1" spans="1:4">
      <c r="A808" s="127">
        <v>2110599</v>
      </c>
      <c r="B808" s="127" t="s">
        <v>693</v>
      </c>
      <c r="C808" s="81">
        <v>687</v>
      </c>
      <c r="D808" s="126">
        <f t="shared" si="13"/>
        <v>687</v>
      </c>
    </row>
    <row r="809" s="120" customFormat="1" ht="25.05" customHeight="1" spans="1:4">
      <c r="A809" s="127">
        <v>21106</v>
      </c>
      <c r="B809" s="128" t="s">
        <v>694</v>
      </c>
      <c r="C809" s="81">
        <f>SUM(C810:C814)</f>
        <v>76</v>
      </c>
      <c r="D809" s="126">
        <f t="shared" si="13"/>
        <v>76</v>
      </c>
    </row>
    <row r="810" s="120" customFormat="1" ht="25.05" customHeight="1" spans="1:4">
      <c r="A810" s="127">
        <v>2110602</v>
      </c>
      <c r="B810" s="127" t="s">
        <v>695</v>
      </c>
      <c r="C810" s="81">
        <v>0</v>
      </c>
      <c r="D810" s="126">
        <f t="shared" si="13"/>
        <v>0</v>
      </c>
    </row>
    <row r="811" s="120" customFormat="1" ht="25.05" customHeight="1" spans="1:4">
      <c r="A811" s="127">
        <v>2110603</v>
      </c>
      <c r="B811" s="127" t="s">
        <v>696</v>
      </c>
      <c r="C811" s="81">
        <v>0</v>
      </c>
      <c r="D811" s="126">
        <f t="shared" si="13"/>
        <v>0</v>
      </c>
    </row>
    <row r="812" s="120" customFormat="1" ht="25.05" customHeight="1" spans="1:4">
      <c r="A812" s="127">
        <v>2110604</v>
      </c>
      <c r="B812" s="127" t="s">
        <v>697</v>
      </c>
      <c r="C812" s="81">
        <v>0</v>
      </c>
      <c r="D812" s="126">
        <f t="shared" si="13"/>
        <v>0</v>
      </c>
    </row>
    <row r="813" s="120" customFormat="1" ht="25.05" customHeight="1" spans="1:4">
      <c r="A813" s="127">
        <v>2110605</v>
      </c>
      <c r="B813" s="127" t="s">
        <v>698</v>
      </c>
      <c r="C813" s="81">
        <v>0</v>
      </c>
      <c r="D813" s="126">
        <f t="shared" si="13"/>
        <v>0</v>
      </c>
    </row>
    <row r="814" s="11" customFormat="1" ht="25.05" hidden="1" customHeight="1" spans="1:4">
      <c r="A814" s="129">
        <v>2110699</v>
      </c>
      <c r="B814" s="129" t="s">
        <v>699</v>
      </c>
      <c r="C814" s="130">
        <v>76</v>
      </c>
      <c r="D814" s="126">
        <f t="shared" si="13"/>
        <v>76</v>
      </c>
    </row>
    <row r="815" s="120" customFormat="1" ht="25.05" customHeight="1" spans="1:4">
      <c r="A815" s="127">
        <v>21107</v>
      </c>
      <c r="B815" s="128" t="s">
        <v>700</v>
      </c>
      <c r="C815" s="81">
        <f>SUM(C816:C817)</f>
        <v>0</v>
      </c>
      <c r="D815" s="126">
        <f t="shared" si="13"/>
        <v>0</v>
      </c>
    </row>
    <row r="816" s="120" customFormat="1" ht="25.05" customHeight="1" spans="1:4">
      <c r="A816" s="127">
        <v>2110704</v>
      </c>
      <c r="B816" s="127" t="s">
        <v>701</v>
      </c>
      <c r="C816" s="81">
        <v>0</v>
      </c>
      <c r="D816" s="126">
        <f t="shared" si="13"/>
        <v>0</v>
      </c>
    </row>
    <row r="817" s="120" customFormat="1" ht="25.05" customHeight="1" spans="1:4">
      <c r="A817" s="127">
        <v>2110799</v>
      </c>
      <c r="B817" s="127" t="s">
        <v>702</v>
      </c>
      <c r="C817" s="81">
        <v>0</v>
      </c>
      <c r="D817" s="126">
        <f t="shared" si="13"/>
        <v>0</v>
      </c>
    </row>
    <row r="818" s="120" customFormat="1" ht="25.05" customHeight="1" spans="1:4">
      <c r="A818" s="127">
        <v>21108</v>
      </c>
      <c r="B818" s="128" t="s">
        <v>703</v>
      </c>
      <c r="C818" s="81">
        <f>SUM(C819:C820)</f>
        <v>0</v>
      </c>
      <c r="D818" s="126">
        <f t="shared" si="13"/>
        <v>0</v>
      </c>
    </row>
    <row r="819" s="120" customFormat="1" ht="25.05" customHeight="1" spans="1:4">
      <c r="A819" s="127">
        <v>2110804</v>
      </c>
      <c r="B819" s="127" t="s">
        <v>704</v>
      </c>
      <c r="C819" s="81">
        <v>0</v>
      </c>
      <c r="D819" s="126">
        <f t="shared" si="13"/>
        <v>0</v>
      </c>
    </row>
    <row r="820" s="120" customFormat="1" ht="25.05" customHeight="1" spans="1:4">
      <c r="A820" s="127">
        <v>2110899</v>
      </c>
      <c r="B820" s="127" t="s">
        <v>705</v>
      </c>
      <c r="C820" s="81">
        <v>0</v>
      </c>
      <c r="D820" s="126">
        <f t="shared" si="13"/>
        <v>0</v>
      </c>
    </row>
    <row r="821" s="11" customFormat="1" ht="25.05" hidden="1" customHeight="1" spans="1:4">
      <c r="A821" s="129">
        <v>21109</v>
      </c>
      <c r="B821" s="131" t="s">
        <v>706</v>
      </c>
      <c r="C821" s="132">
        <f>C822</f>
        <v>0</v>
      </c>
      <c r="D821" s="126">
        <f t="shared" si="13"/>
        <v>0</v>
      </c>
    </row>
    <row r="822" s="11" customFormat="1" ht="25.05" hidden="1" customHeight="1" spans="1:4">
      <c r="A822" s="129">
        <v>2110901</v>
      </c>
      <c r="B822" s="129" t="s">
        <v>707</v>
      </c>
      <c r="C822" s="130">
        <v>0</v>
      </c>
      <c r="D822" s="126">
        <f t="shared" si="13"/>
        <v>0</v>
      </c>
    </row>
    <row r="823" s="120" customFormat="1" ht="25.05" customHeight="1" spans="1:4">
      <c r="A823" s="127">
        <v>21110</v>
      </c>
      <c r="B823" s="128" t="s">
        <v>708</v>
      </c>
      <c r="C823" s="81">
        <f>C824</f>
        <v>-31</v>
      </c>
      <c r="D823" s="126">
        <f t="shared" si="13"/>
        <v>-31</v>
      </c>
    </row>
    <row r="824" s="120" customFormat="1" ht="25.05" customHeight="1" spans="1:4">
      <c r="A824" s="127">
        <v>2111001</v>
      </c>
      <c r="B824" s="127" t="s">
        <v>709</v>
      </c>
      <c r="C824" s="81">
        <v>-31</v>
      </c>
      <c r="D824" s="126">
        <f t="shared" si="13"/>
        <v>-31</v>
      </c>
    </row>
    <row r="825" s="11" customFormat="1" ht="25.05" hidden="1" customHeight="1" spans="1:4">
      <c r="A825" s="129">
        <v>21111</v>
      </c>
      <c r="B825" s="131" t="s">
        <v>710</v>
      </c>
      <c r="C825" s="132">
        <f>SUM(C826:C830)</f>
        <v>227</v>
      </c>
      <c r="D825" s="126">
        <f t="shared" si="13"/>
        <v>227</v>
      </c>
    </row>
    <row r="826" s="120" customFormat="1" ht="25.05" customHeight="1" spans="1:4">
      <c r="A826" s="127">
        <v>2111101</v>
      </c>
      <c r="B826" s="127" t="s">
        <v>711</v>
      </c>
      <c r="C826" s="81">
        <v>0</v>
      </c>
      <c r="D826" s="126">
        <f t="shared" si="13"/>
        <v>0</v>
      </c>
    </row>
    <row r="827" s="11" customFormat="1" ht="25.05" hidden="1" customHeight="1" spans="1:4">
      <c r="A827" s="129">
        <v>2111102</v>
      </c>
      <c r="B827" s="129" t="s">
        <v>712</v>
      </c>
      <c r="C827" s="130">
        <v>0</v>
      </c>
      <c r="D827" s="126">
        <f t="shared" si="13"/>
        <v>0</v>
      </c>
    </row>
    <row r="828" s="120" customFormat="1" ht="25.05" customHeight="1" spans="1:4">
      <c r="A828" s="127">
        <v>2111103</v>
      </c>
      <c r="B828" s="127" t="s">
        <v>713</v>
      </c>
      <c r="C828" s="81">
        <v>227</v>
      </c>
      <c r="D828" s="126">
        <f t="shared" si="13"/>
        <v>227</v>
      </c>
    </row>
    <row r="829" s="11" customFormat="1" ht="25.05" hidden="1" customHeight="1" spans="1:4">
      <c r="A829" s="129">
        <v>2111104</v>
      </c>
      <c r="B829" s="129" t="s">
        <v>714</v>
      </c>
      <c r="C829" s="130">
        <v>0</v>
      </c>
      <c r="D829" s="126">
        <f t="shared" si="13"/>
        <v>0</v>
      </c>
    </row>
    <row r="830" s="11" customFormat="1" ht="25.05" hidden="1" customHeight="1" spans="1:4">
      <c r="A830" s="129">
        <v>2111199</v>
      </c>
      <c r="B830" s="129" t="s">
        <v>715</v>
      </c>
      <c r="C830" s="130">
        <v>0</v>
      </c>
      <c r="D830" s="126">
        <f t="shared" si="13"/>
        <v>0</v>
      </c>
    </row>
    <row r="831" s="120" customFormat="1" ht="25.05" customHeight="1" spans="1:4">
      <c r="A831" s="127">
        <v>21112</v>
      </c>
      <c r="B831" s="128" t="s">
        <v>716</v>
      </c>
      <c r="C831" s="81">
        <f>C832</f>
        <v>0</v>
      </c>
      <c r="D831" s="126">
        <f t="shared" si="13"/>
        <v>0</v>
      </c>
    </row>
    <row r="832" s="11" customFormat="1" ht="25.05" hidden="1" customHeight="1" spans="1:4">
      <c r="A832" s="129">
        <v>2111201</v>
      </c>
      <c r="B832" s="129" t="s">
        <v>717</v>
      </c>
      <c r="C832" s="130">
        <v>0</v>
      </c>
      <c r="D832" s="126">
        <f t="shared" si="13"/>
        <v>0</v>
      </c>
    </row>
    <row r="833" s="11" customFormat="1" ht="25.05" hidden="1" customHeight="1" spans="1:4">
      <c r="A833" s="129">
        <v>21113</v>
      </c>
      <c r="B833" s="131" t="s">
        <v>718</v>
      </c>
      <c r="C833" s="132">
        <f>C834</f>
        <v>0</v>
      </c>
      <c r="D833" s="126">
        <f t="shared" si="13"/>
        <v>0</v>
      </c>
    </row>
    <row r="834" s="11" customFormat="1" ht="25.05" hidden="1" customHeight="1" spans="1:4">
      <c r="A834" s="129">
        <v>2111301</v>
      </c>
      <c r="B834" s="129" t="s">
        <v>719</v>
      </c>
      <c r="C834" s="130">
        <v>0</v>
      </c>
      <c r="D834" s="126">
        <f t="shared" si="13"/>
        <v>0</v>
      </c>
    </row>
    <row r="835" s="120" customFormat="1" ht="25.05" customHeight="1" spans="1:4">
      <c r="A835" s="127">
        <v>21114</v>
      </c>
      <c r="B835" s="128" t="s">
        <v>720</v>
      </c>
      <c r="C835" s="81">
        <f>SUM(C836:C849)</f>
        <v>0</v>
      </c>
      <c r="D835" s="126">
        <f t="shared" si="13"/>
        <v>0</v>
      </c>
    </row>
    <row r="836" s="120" customFormat="1" ht="25.05" customHeight="1" spans="1:4">
      <c r="A836" s="127">
        <v>2111401</v>
      </c>
      <c r="B836" s="127" t="s">
        <v>87</v>
      </c>
      <c r="C836" s="81">
        <v>0</v>
      </c>
      <c r="D836" s="126">
        <f t="shared" si="13"/>
        <v>0</v>
      </c>
    </row>
    <row r="837" s="120" customFormat="1" ht="25.05" customHeight="1" spans="1:4">
      <c r="A837" s="127">
        <v>2111402</v>
      </c>
      <c r="B837" s="127" t="s">
        <v>88</v>
      </c>
      <c r="C837" s="81">
        <v>0</v>
      </c>
      <c r="D837" s="126">
        <f t="shared" ref="D837:D900" si="14">C837</f>
        <v>0</v>
      </c>
    </row>
    <row r="838" s="120" customFormat="1" ht="25.05" customHeight="1" spans="1:4">
      <c r="A838" s="127">
        <v>2111403</v>
      </c>
      <c r="B838" s="127" t="s">
        <v>89</v>
      </c>
      <c r="C838" s="81">
        <v>0</v>
      </c>
      <c r="D838" s="126">
        <f t="shared" si="14"/>
        <v>0</v>
      </c>
    </row>
    <row r="839" s="11" customFormat="1" ht="25.05" hidden="1" customHeight="1" spans="1:4">
      <c r="A839" s="129">
        <v>2111404</v>
      </c>
      <c r="B839" s="129" t="s">
        <v>721</v>
      </c>
      <c r="C839" s="130">
        <v>0</v>
      </c>
      <c r="D839" s="126">
        <f t="shared" si="14"/>
        <v>0</v>
      </c>
    </row>
    <row r="840" s="11" customFormat="1" ht="25.05" hidden="1" customHeight="1" spans="1:4">
      <c r="A840" s="129">
        <v>2111405</v>
      </c>
      <c r="B840" s="129" t="s">
        <v>722</v>
      </c>
      <c r="C840" s="130">
        <v>0</v>
      </c>
      <c r="D840" s="126">
        <f t="shared" si="14"/>
        <v>0</v>
      </c>
    </row>
    <row r="841" s="11" customFormat="1" ht="25.05" hidden="1" customHeight="1" spans="1:4">
      <c r="A841" s="129">
        <v>2111406</v>
      </c>
      <c r="B841" s="129" t="s">
        <v>723</v>
      </c>
      <c r="C841" s="130">
        <v>0</v>
      </c>
      <c r="D841" s="126">
        <f t="shared" si="14"/>
        <v>0</v>
      </c>
    </row>
    <row r="842" s="11" customFormat="1" ht="25.05" hidden="1" customHeight="1" spans="1:4">
      <c r="A842" s="129">
        <v>2111407</v>
      </c>
      <c r="B842" s="129" t="s">
        <v>724</v>
      </c>
      <c r="C842" s="130">
        <v>0</v>
      </c>
      <c r="D842" s="126">
        <f t="shared" si="14"/>
        <v>0</v>
      </c>
    </row>
    <row r="843" s="11" customFormat="1" ht="25.05" hidden="1" customHeight="1" spans="1:4">
      <c r="A843" s="129">
        <v>2111408</v>
      </c>
      <c r="B843" s="129" t="s">
        <v>725</v>
      </c>
      <c r="C843" s="130">
        <v>0</v>
      </c>
      <c r="D843" s="126">
        <f t="shared" si="14"/>
        <v>0</v>
      </c>
    </row>
    <row r="844" s="11" customFormat="1" ht="25.05" hidden="1" customHeight="1" spans="1:4">
      <c r="A844" s="129">
        <v>2111409</v>
      </c>
      <c r="B844" s="129" t="s">
        <v>726</v>
      </c>
      <c r="C844" s="130">
        <v>0</v>
      </c>
      <c r="D844" s="126">
        <f t="shared" si="14"/>
        <v>0</v>
      </c>
    </row>
    <row r="845" s="11" customFormat="1" ht="25.05" hidden="1" customHeight="1" spans="1:4">
      <c r="A845" s="129">
        <v>2111410</v>
      </c>
      <c r="B845" s="129" t="s">
        <v>727</v>
      </c>
      <c r="C845" s="130">
        <v>0</v>
      </c>
      <c r="D845" s="126">
        <f t="shared" si="14"/>
        <v>0</v>
      </c>
    </row>
    <row r="846" s="120" customFormat="1" ht="25.05" customHeight="1" spans="1:4">
      <c r="A846" s="127">
        <v>2111411</v>
      </c>
      <c r="B846" s="127" t="s">
        <v>130</v>
      </c>
      <c r="C846" s="81">
        <v>0</v>
      </c>
      <c r="D846" s="126">
        <f t="shared" si="14"/>
        <v>0</v>
      </c>
    </row>
    <row r="847" s="120" customFormat="1" ht="25.05" customHeight="1" spans="1:4">
      <c r="A847" s="127">
        <v>2111413</v>
      </c>
      <c r="B847" s="127" t="s">
        <v>728</v>
      </c>
      <c r="C847" s="81">
        <v>0</v>
      </c>
      <c r="D847" s="126">
        <f t="shared" si="14"/>
        <v>0</v>
      </c>
    </row>
    <row r="848" s="11" customFormat="1" ht="25.05" hidden="1" customHeight="1" spans="1:4">
      <c r="A848" s="129">
        <v>2111450</v>
      </c>
      <c r="B848" s="129" t="s">
        <v>96</v>
      </c>
      <c r="C848" s="130">
        <v>0</v>
      </c>
      <c r="D848" s="126">
        <f t="shared" si="14"/>
        <v>0</v>
      </c>
    </row>
    <row r="849" s="11" customFormat="1" ht="25.05" hidden="1" customHeight="1" spans="1:4">
      <c r="A849" s="129">
        <v>2111499</v>
      </c>
      <c r="B849" s="129" t="s">
        <v>729</v>
      </c>
      <c r="C849" s="130">
        <v>0</v>
      </c>
      <c r="D849" s="126">
        <f t="shared" si="14"/>
        <v>0</v>
      </c>
    </row>
    <row r="850" s="11" customFormat="1" ht="25.05" hidden="1" customHeight="1" spans="1:4">
      <c r="A850" s="129">
        <v>21199</v>
      </c>
      <c r="B850" s="131" t="s">
        <v>730</v>
      </c>
      <c r="C850" s="132">
        <f>C851</f>
        <v>0</v>
      </c>
      <c r="D850" s="126">
        <f t="shared" si="14"/>
        <v>0</v>
      </c>
    </row>
    <row r="851" s="120" customFormat="1" ht="25.05" customHeight="1" spans="1:4">
      <c r="A851" s="127">
        <v>2119901</v>
      </c>
      <c r="B851" s="127" t="s">
        <v>731</v>
      </c>
      <c r="C851" s="81">
        <v>0</v>
      </c>
      <c r="D851" s="126">
        <f t="shared" si="14"/>
        <v>0</v>
      </c>
    </row>
    <row r="852" s="11" customFormat="1" ht="25.05" hidden="1" customHeight="1" spans="1:4">
      <c r="A852" s="129">
        <v>212</v>
      </c>
      <c r="B852" s="131" t="s">
        <v>732</v>
      </c>
      <c r="C852" s="132">
        <f>SUM(C853,C865,C867,C870,C872,C874)</f>
        <v>59178</v>
      </c>
      <c r="D852" s="126">
        <f t="shared" si="14"/>
        <v>59178</v>
      </c>
    </row>
    <row r="853" s="11" customFormat="1" ht="25.05" hidden="1" customHeight="1" spans="1:4">
      <c r="A853" s="129">
        <v>21201</v>
      </c>
      <c r="B853" s="131" t="s">
        <v>733</v>
      </c>
      <c r="C853" s="132">
        <f>SUM(C854:C864)</f>
        <v>4394</v>
      </c>
      <c r="D853" s="126">
        <f t="shared" si="14"/>
        <v>4394</v>
      </c>
    </row>
    <row r="854" s="11" customFormat="1" ht="25.05" hidden="1" customHeight="1" spans="1:4">
      <c r="A854" s="129">
        <v>2120101</v>
      </c>
      <c r="B854" s="129" t="s">
        <v>87</v>
      </c>
      <c r="C854" s="130">
        <v>1524</v>
      </c>
      <c r="D854" s="126">
        <f t="shared" si="14"/>
        <v>1524</v>
      </c>
    </row>
    <row r="855" s="120" customFormat="1" ht="25.05" customHeight="1" spans="1:4">
      <c r="A855" s="127">
        <v>2120102</v>
      </c>
      <c r="B855" s="127" t="s">
        <v>88</v>
      </c>
      <c r="C855" s="81">
        <v>603</v>
      </c>
      <c r="D855" s="126">
        <f t="shared" si="14"/>
        <v>603</v>
      </c>
    </row>
    <row r="856" s="11" customFormat="1" ht="25.05" hidden="1" customHeight="1" spans="1:4">
      <c r="A856" s="129">
        <v>2120103</v>
      </c>
      <c r="B856" s="129" t="s">
        <v>89</v>
      </c>
      <c r="C856" s="130">
        <v>0</v>
      </c>
      <c r="D856" s="126">
        <f t="shared" si="14"/>
        <v>0</v>
      </c>
    </row>
    <row r="857" s="120" customFormat="1" ht="25.05" customHeight="1" spans="1:4">
      <c r="A857" s="127">
        <v>2120104</v>
      </c>
      <c r="B857" s="127" t="s">
        <v>734</v>
      </c>
      <c r="C857" s="81">
        <v>1389</v>
      </c>
      <c r="D857" s="126">
        <f t="shared" si="14"/>
        <v>1389</v>
      </c>
    </row>
    <row r="858" s="120" customFormat="1" ht="25.05" customHeight="1" spans="1:4">
      <c r="A858" s="127">
        <v>2120105</v>
      </c>
      <c r="B858" s="127" t="s">
        <v>735</v>
      </c>
      <c r="C858" s="81">
        <v>0</v>
      </c>
      <c r="D858" s="126">
        <f t="shared" si="14"/>
        <v>0</v>
      </c>
    </row>
    <row r="859" s="120" customFormat="1" ht="25.05" customHeight="1" spans="1:4">
      <c r="A859" s="127">
        <v>2120106</v>
      </c>
      <c r="B859" s="127" t="s">
        <v>736</v>
      </c>
      <c r="C859" s="81">
        <v>203</v>
      </c>
      <c r="D859" s="126">
        <f t="shared" si="14"/>
        <v>203</v>
      </c>
    </row>
    <row r="860" s="120" customFormat="1" ht="25.05" customHeight="1" spans="1:4">
      <c r="A860" s="127">
        <v>2120107</v>
      </c>
      <c r="B860" s="127" t="s">
        <v>737</v>
      </c>
      <c r="C860" s="81">
        <v>0</v>
      </c>
      <c r="D860" s="126">
        <f t="shared" si="14"/>
        <v>0</v>
      </c>
    </row>
    <row r="861" s="120" customFormat="1" ht="25.05" customHeight="1" spans="1:4">
      <c r="A861" s="127">
        <v>2120108</v>
      </c>
      <c r="B861" s="127" t="s">
        <v>738</v>
      </c>
      <c r="C861" s="81">
        <v>0</v>
      </c>
      <c r="D861" s="126">
        <f t="shared" si="14"/>
        <v>0</v>
      </c>
    </row>
    <row r="862" s="11" customFormat="1" ht="25.05" hidden="1" customHeight="1" spans="1:4">
      <c r="A862" s="129">
        <v>2120109</v>
      </c>
      <c r="B862" s="129" t="s">
        <v>739</v>
      </c>
      <c r="C862" s="130">
        <v>0</v>
      </c>
      <c r="D862" s="126">
        <f t="shared" si="14"/>
        <v>0</v>
      </c>
    </row>
    <row r="863" s="11" customFormat="1" ht="25.05" hidden="1" customHeight="1" spans="1:4">
      <c r="A863" s="129">
        <v>2120110</v>
      </c>
      <c r="B863" s="129" t="s">
        <v>740</v>
      </c>
      <c r="C863" s="130">
        <v>0</v>
      </c>
      <c r="D863" s="126">
        <f t="shared" si="14"/>
        <v>0</v>
      </c>
    </row>
    <row r="864" s="11" customFormat="1" ht="25.05" hidden="1" customHeight="1" spans="1:4">
      <c r="A864" s="129">
        <v>2120199</v>
      </c>
      <c r="B864" s="129" t="s">
        <v>741</v>
      </c>
      <c r="C864" s="130">
        <v>675</v>
      </c>
      <c r="D864" s="126">
        <f t="shared" si="14"/>
        <v>675</v>
      </c>
    </row>
    <row r="865" s="11" customFormat="1" ht="25.05" hidden="1" customHeight="1" spans="1:4">
      <c r="A865" s="129">
        <v>21202</v>
      </c>
      <c r="B865" s="131" t="s">
        <v>742</v>
      </c>
      <c r="C865" s="132">
        <f>C866</f>
        <v>467</v>
      </c>
      <c r="D865" s="126">
        <f t="shared" si="14"/>
        <v>467</v>
      </c>
    </row>
    <row r="866" s="11" customFormat="1" ht="25.05" hidden="1" customHeight="1" spans="1:4">
      <c r="A866" s="129">
        <v>2120201</v>
      </c>
      <c r="B866" s="129" t="s">
        <v>743</v>
      </c>
      <c r="C866" s="130">
        <v>467</v>
      </c>
      <c r="D866" s="126">
        <f t="shared" si="14"/>
        <v>467</v>
      </c>
    </row>
    <row r="867" s="11" customFormat="1" ht="25.05" hidden="1" customHeight="1" spans="1:4">
      <c r="A867" s="129">
        <v>21203</v>
      </c>
      <c r="B867" s="131" t="s">
        <v>744</v>
      </c>
      <c r="C867" s="132">
        <f>SUM(C868:C869)</f>
        <v>47698</v>
      </c>
      <c r="D867" s="126">
        <f t="shared" si="14"/>
        <v>47698</v>
      </c>
    </row>
    <row r="868" s="11" customFormat="1" ht="25.05" hidden="1" customHeight="1" spans="1:4">
      <c r="A868" s="129">
        <v>2120303</v>
      </c>
      <c r="B868" s="129" t="s">
        <v>745</v>
      </c>
      <c r="C868" s="130">
        <v>0</v>
      </c>
      <c r="D868" s="126">
        <f t="shared" si="14"/>
        <v>0</v>
      </c>
    </row>
    <row r="869" s="120" customFormat="1" ht="25.05" customHeight="1" spans="1:4">
      <c r="A869" s="127">
        <v>2120399</v>
      </c>
      <c r="B869" s="127" t="s">
        <v>746</v>
      </c>
      <c r="C869" s="81">
        <v>47698</v>
      </c>
      <c r="D869" s="126">
        <f t="shared" si="14"/>
        <v>47698</v>
      </c>
    </row>
    <row r="870" s="120" customFormat="1" ht="25.05" customHeight="1" spans="1:4">
      <c r="A870" s="127">
        <v>21205</v>
      </c>
      <c r="B870" s="128" t="s">
        <v>747</v>
      </c>
      <c r="C870" s="81">
        <f t="shared" ref="C870:C874" si="15">C871</f>
        <v>4118</v>
      </c>
      <c r="D870" s="126">
        <f t="shared" si="14"/>
        <v>4118</v>
      </c>
    </row>
    <row r="871" s="11" customFormat="1" ht="25.05" hidden="1" customHeight="1" spans="1:4">
      <c r="A871" s="129">
        <v>2120501</v>
      </c>
      <c r="B871" s="129" t="s">
        <v>748</v>
      </c>
      <c r="C871" s="130">
        <v>4118</v>
      </c>
      <c r="D871" s="126">
        <f t="shared" si="14"/>
        <v>4118</v>
      </c>
    </row>
    <row r="872" s="11" customFormat="1" ht="25.05" hidden="1" customHeight="1" spans="1:4">
      <c r="A872" s="129">
        <v>21206</v>
      </c>
      <c r="B872" s="131" t="s">
        <v>749</v>
      </c>
      <c r="C872" s="132">
        <f t="shared" si="15"/>
        <v>1</v>
      </c>
      <c r="D872" s="126">
        <f t="shared" si="14"/>
        <v>1</v>
      </c>
    </row>
    <row r="873" s="11" customFormat="1" ht="25.05" hidden="1" customHeight="1" spans="1:4">
      <c r="A873" s="129">
        <v>2120601</v>
      </c>
      <c r="B873" s="129" t="s">
        <v>750</v>
      </c>
      <c r="C873" s="130">
        <v>1</v>
      </c>
      <c r="D873" s="126">
        <f t="shared" si="14"/>
        <v>1</v>
      </c>
    </row>
    <row r="874" s="120" customFormat="1" ht="25.05" customHeight="1" spans="1:4">
      <c r="A874" s="127">
        <v>21299</v>
      </c>
      <c r="B874" s="128" t="s">
        <v>751</v>
      </c>
      <c r="C874" s="81">
        <f t="shared" si="15"/>
        <v>2500</v>
      </c>
      <c r="D874" s="126">
        <f t="shared" si="14"/>
        <v>2500</v>
      </c>
    </row>
    <row r="875" s="11" customFormat="1" ht="25.05" hidden="1" customHeight="1" spans="1:4">
      <c r="A875" s="129">
        <v>2129999</v>
      </c>
      <c r="B875" s="129" t="s">
        <v>752</v>
      </c>
      <c r="C875" s="130">
        <v>2500</v>
      </c>
      <c r="D875" s="126">
        <f t="shared" si="14"/>
        <v>2500</v>
      </c>
    </row>
    <row r="876" s="120" customFormat="1" ht="25.05" customHeight="1" spans="1:4">
      <c r="A876" s="127">
        <v>213</v>
      </c>
      <c r="B876" s="128" t="s">
        <v>753</v>
      </c>
      <c r="C876" s="81">
        <f>SUM(C877,C903,C931,C959,C970,C981,C987,C994,C1001,C1005)</f>
        <v>23379</v>
      </c>
      <c r="D876" s="126">
        <f t="shared" si="14"/>
        <v>23379</v>
      </c>
    </row>
    <row r="877" s="120" customFormat="1" ht="25.05" customHeight="1" spans="1:4">
      <c r="A877" s="127">
        <v>21301</v>
      </c>
      <c r="B877" s="128" t="s">
        <v>754</v>
      </c>
      <c r="C877" s="81">
        <f>SUM(C878:C902)</f>
        <v>10504</v>
      </c>
      <c r="D877" s="126">
        <f t="shared" si="14"/>
        <v>10504</v>
      </c>
    </row>
    <row r="878" s="120" customFormat="1" ht="25.05" customHeight="1" spans="1:4">
      <c r="A878" s="127">
        <v>2130101</v>
      </c>
      <c r="B878" s="127" t="s">
        <v>87</v>
      </c>
      <c r="C878" s="81">
        <v>1692</v>
      </c>
      <c r="D878" s="126">
        <f t="shared" si="14"/>
        <v>1692</v>
      </c>
    </row>
    <row r="879" s="120" customFormat="1" ht="25.05" customHeight="1" spans="1:4">
      <c r="A879" s="127">
        <v>2130102</v>
      </c>
      <c r="B879" s="127" t="s">
        <v>88</v>
      </c>
      <c r="C879" s="81">
        <v>622</v>
      </c>
      <c r="D879" s="126">
        <f t="shared" si="14"/>
        <v>622</v>
      </c>
    </row>
    <row r="880" s="120" customFormat="1" ht="25.05" customHeight="1" spans="1:4">
      <c r="A880" s="127">
        <v>2130103</v>
      </c>
      <c r="B880" s="127" t="s">
        <v>89</v>
      </c>
      <c r="C880" s="81">
        <v>0</v>
      </c>
      <c r="D880" s="126">
        <f t="shared" si="14"/>
        <v>0</v>
      </c>
    </row>
    <row r="881" s="11" customFormat="1" ht="25.05" hidden="1" customHeight="1" spans="1:4">
      <c r="A881" s="129">
        <v>2130104</v>
      </c>
      <c r="B881" s="129" t="s">
        <v>96</v>
      </c>
      <c r="C881" s="130">
        <v>5</v>
      </c>
      <c r="D881" s="126">
        <f t="shared" si="14"/>
        <v>5</v>
      </c>
    </row>
    <row r="882" s="120" customFormat="1" ht="25.05" customHeight="1" spans="1:4">
      <c r="A882" s="127">
        <v>2130105</v>
      </c>
      <c r="B882" s="127" t="s">
        <v>755</v>
      </c>
      <c r="C882" s="81">
        <v>0</v>
      </c>
      <c r="D882" s="126">
        <f t="shared" si="14"/>
        <v>0</v>
      </c>
    </row>
    <row r="883" s="11" customFormat="1" ht="25.05" hidden="1" customHeight="1" spans="1:4">
      <c r="A883" s="129">
        <v>2130106</v>
      </c>
      <c r="B883" s="129" t="s">
        <v>756</v>
      </c>
      <c r="C883" s="130">
        <v>10</v>
      </c>
      <c r="D883" s="126">
        <f t="shared" si="14"/>
        <v>10</v>
      </c>
    </row>
    <row r="884" s="11" customFormat="1" ht="25.05" hidden="1" customHeight="1" spans="1:4">
      <c r="A884" s="129">
        <v>2130108</v>
      </c>
      <c r="B884" s="129" t="s">
        <v>757</v>
      </c>
      <c r="C884" s="130">
        <v>102</v>
      </c>
      <c r="D884" s="126">
        <f t="shared" si="14"/>
        <v>102</v>
      </c>
    </row>
    <row r="885" s="120" customFormat="1" ht="25.05" customHeight="1" spans="1:4">
      <c r="A885" s="127">
        <v>2130109</v>
      </c>
      <c r="B885" s="127" t="s">
        <v>758</v>
      </c>
      <c r="C885" s="81">
        <v>420</v>
      </c>
      <c r="D885" s="126">
        <f t="shared" si="14"/>
        <v>420</v>
      </c>
    </row>
    <row r="886" s="11" customFormat="1" ht="25.05" hidden="1" customHeight="1" spans="1:4">
      <c r="A886" s="129">
        <v>2130110</v>
      </c>
      <c r="B886" s="129" t="s">
        <v>759</v>
      </c>
      <c r="C886" s="130">
        <v>0</v>
      </c>
      <c r="D886" s="126">
        <f t="shared" si="14"/>
        <v>0</v>
      </c>
    </row>
    <row r="887" s="120" customFormat="1" ht="25.05" customHeight="1" spans="1:4">
      <c r="A887" s="127">
        <v>2130111</v>
      </c>
      <c r="B887" s="127" t="s">
        <v>760</v>
      </c>
      <c r="C887" s="81">
        <v>0</v>
      </c>
      <c r="D887" s="126">
        <f t="shared" si="14"/>
        <v>0</v>
      </c>
    </row>
    <row r="888" s="120" customFormat="1" ht="25.05" customHeight="1" spans="1:4">
      <c r="A888" s="127">
        <v>2130112</v>
      </c>
      <c r="B888" s="127" t="s">
        <v>761</v>
      </c>
      <c r="C888" s="81">
        <v>0</v>
      </c>
      <c r="D888" s="126">
        <f t="shared" si="14"/>
        <v>0</v>
      </c>
    </row>
    <row r="889" s="120" customFormat="1" ht="25.05" customHeight="1" spans="1:4">
      <c r="A889" s="127">
        <v>2130114</v>
      </c>
      <c r="B889" s="127" t="s">
        <v>762</v>
      </c>
      <c r="C889" s="81">
        <v>0</v>
      </c>
      <c r="D889" s="126">
        <f t="shared" si="14"/>
        <v>0</v>
      </c>
    </row>
    <row r="890" s="120" customFormat="1" ht="25.05" customHeight="1" spans="1:4">
      <c r="A890" s="127">
        <v>2130119</v>
      </c>
      <c r="B890" s="127" t="s">
        <v>763</v>
      </c>
      <c r="C890" s="81">
        <v>0</v>
      </c>
      <c r="D890" s="126">
        <f t="shared" si="14"/>
        <v>0</v>
      </c>
    </row>
    <row r="891" s="11" customFormat="1" ht="25.05" hidden="1" customHeight="1" spans="1:4">
      <c r="A891" s="129">
        <v>2130120</v>
      </c>
      <c r="B891" s="129" t="s">
        <v>764</v>
      </c>
      <c r="C891" s="130">
        <v>4652</v>
      </c>
      <c r="D891" s="126">
        <f t="shared" si="14"/>
        <v>4652</v>
      </c>
    </row>
    <row r="892" s="120" customFormat="1" ht="25.05" customHeight="1" spans="1:4">
      <c r="A892" s="127">
        <v>2130121</v>
      </c>
      <c r="B892" s="127" t="s">
        <v>765</v>
      </c>
      <c r="C892" s="81">
        <v>0</v>
      </c>
      <c r="D892" s="126">
        <f t="shared" si="14"/>
        <v>0</v>
      </c>
    </row>
    <row r="893" s="11" customFormat="1" ht="25.05" hidden="1" customHeight="1" spans="1:4">
      <c r="A893" s="129">
        <v>2130122</v>
      </c>
      <c r="B893" s="129" t="s">
        <v>766</v>
      </c>
      <c r="C893" s="130">
        <v>2742</v>
      </c>
      <c r="D893" s="126">
        <f t="shared" si="14"/>
        <v>2742</v>
      </c>
    </row>
    <row r="894" s="11" customFormat="1" ht="25.05" hidden="1" customHeight="1" spans="1:4">
      <c r="A894" s="129">
        <v>2130124</v>
      </c>
      <c r="B894" s="129" t="s">
        <v>767</v>
      </c>
      <c r="C894" s="130">
        <v>51</v>
      </c>
      <c r="D894" s="126">
        <f t="shared" si="14"/>
        <v>51</v>
      </c>
    </row>
    <row r="895" s="11" customFormat="1" ht="25.05" hidden="1" customHeight="1" spans="1:4">
      <c r="A895" s="129">
        <v>2130125</v>
      </c>
      <c r="B895" s="129" t="s">
        <v>768</v>
      </c>
      <c r="C895" s="130">
        <v>0</v>
      </c>
      <c r="D895" s="126">
        <f t="shared" si="14"/>
        <v>0</v>
      </c>
    </row>
    <row r="896" s="11" customFormat="1" ht="25.05" hidden="1" customHeight="1" spans="1:4">
      <c r="A896" s="129">
        <v>2130126</v>
      </c>
      <c r="B896" s="129" t="s">
        <v>769</v>
      </c>
      <c r="C896" s="130">
        <v>0</v>
      </c>
      <c r="D896" s="126">
        <f t="shared" si="14"/>
        <v>0</v>
      </c>
    </row>
    <row r="897" s="11" customFormat="1" ht="25.05" hidden="1" customHeight="1" spans="1:4">
      <c r="A897" s="129">
        <v>2130129</v>
      </c>
      <c r="B897" s="129" t="s">
        <v>770</v>
      </c>
      <c r="C897" s="130">
        <v>0</v>
      </c>
      <c r="D897" s="126">
        <f t="shared" si="14"/>
        <v>0</v>
      </c>
    </row>
    <row r="898" s="11" customFormat="1" ht="25.05" hidden="1" customHeight="1" spans="1:4">
      <c r="A898" s="129">
        <v>2130135</v>
      </c>
      <c r="B898" s="129" t="s">
        <v>771</v>
      </c>
      <c r="C898" s="130">
        <v>37</v>
      </c>
      <c r="D898" s="126">
        <f t="shared" si="14"/>
        <v>37</v>
      </c>
    </row>
    <row r="899" s="11" customFormat="1" ht="25.05" hidden="1" customHeight="1" spans="1:4">
      <c r="A899" s="129">
        <v>2130142</v>
      </c>
      <c r="B899" s="129" t="s">
        <v>772</v>
      </c>
      <c r="C899" s="130">
        <v>0</v>
      </c>
      <c r="D899" s="126">
        <f t="shared" si="14"/>
        <v>0</v>
      </c>
    </row>
    <row r="900" s="11" customFormat="1" ht="25.05" hidden="1" customHeight="1" spans="1:4">
      <c r="A900" s="129">
        <v>2130148</v>
      </c>
      <c r="B900" s="129" t="s">
        <v>773</v>
      </c>
      <c r="C900" s="130">
        <v>0</v>
      </c>
      <c r="D900" s="126">
        <f t="shared" si="14"/>
        <v>0</v>
      </c>
    </row>
    <row r="901" s="11" customFormat="1" ht="25.05" hidden="1" customHeight="1" spans="1:4">
      <c r="A901" s="129">
        <v>2130152</v>
      </c>
      <c r="B901" s="129" t="s">
        <v>774</v>
      </c>
      <c r="C901" s="130">
        <v>0</v>
      </c>
      <c r="D901" s="126">
        <f t="shared" ref="D901:D964" si="16">C901</f>
        <v>0</v>
      </c>
    </row>
    <row r="902" s="11" customFormat="1" ht="25.05" hidden="1" customHeight="1" spans="1:4">
      <c r="A902" s="129">
        <v>2130199</v>
      </c>
      <c r="B902" s="129" t="s">
        <v>775</v>
      </c>
      <c r="C902" s="130">
        <v>171</v>
      </c>
      <c r="D902" s="126">
        <f t="shared" si="16"/>
        <v>171</v>
      </c>
    </row>
    <row r="903" s="120" customFormat="1" ht="25.05" customHeight="1" spans="1:4">
      <c r="A903" s="127">
        <v>21302</v>
      </c>
      <c r="B903" s="128" t="s">
        <v>776</v>
      </c>
      <c r="C903" s="81">
        <f>SUM(C904:C930)</f>
        <v>2095</v>
      </c>
      <c r="D903" s="126">
        <f t="shared" si="16"/>
        <v>2095</v>
      </c>
    </row>
    <row r="904" s="11" customFormat="1" ht="25.05" hidden="1" customHeight="1" spans="1:4">
      <c r="A904" s="129">
        <v>2130201</v>
      </c>
      <c r="B904" s="129" t="s">
        <v>87</v>
      </c>
      <c r="C904" s="130">
        <v>793</v>
      </c>
      <c r="D904" s="126">
        <f t="shared" si="16"/>
        <v>793</v>
      </c>
    </row>
    <row r="905" s="11" customFormat="1" ht="25.05" hidden="1" customHeight="1" spans="1:4">
      <c r="A905" s="129">
        <v>2130202</v>
      </c>
      <c r="B905" s="129" t="s">
        <v>88</v>
      </c>
      <c r="C905" s="130">
        <v>206</v>
      </c>
      <c r="D905" s="126">
        <f t="shared" si="16"/>
        <v>206</v>
      </c>
    </row>
    <row r="906" s="11" customFormat="1" ht="25.05" hidden="1" customHeight="1" spans="1:4">
      <c r="A906" s="129">
        <v>2130203</v>
      </c>
      <c r="B906" s="129" t="s">
        <v>89</v>
      </c>
      <c r="C906" s="130">
        <v>0</v>
      </c>
      <c r="D906" s="126">
        <f t="shared" si="16"/>
        <v>0</v>
      </c>
    </row>
    <row r="907" s="11" customFormat="1" ht="25.05" hidden="1" customHeight="1" spans="1:4">
      <c r="A907" s="129">
        <v>2130204</v>
      </c>
      <c r="B907" s="129" t="s">
        <v>777</v>
      </c>
      <c r="C907" s="130">
        <v>0</v>
      </c>
      <c r="D907" s="126">
        <f t="shared" si="16"/>
        <v>0</v>
      </c>
    </row>
    <row r="908" s="11" customFormat="1" ht="25.05" hidden="1" customHeight="1" spans="1:4">
      <c r="A908" s="129">
        <v>2130205</v>
      </c>
      <c r="B908" s="129" t="s">
        <v>778</v>
      </c>
      <c r="C908" s="130">
        <v>309</v>
      </c>
      <c r="D908" s="126">
        <f t="shared" si="16"/>
        <v>309</v>
      </c>
    </row>
    <row r="909" s="120" customFormat="1" ht="25.05" customHeight="1" spans="1:4">
      <c r="A909" s="127">
        <v>2130206</v>
      </c>
      <c r="B909" s="127" t="s">
        <v>779</v>
      </c>
      <c r="C909" s="81">
        <v>0</v>
      </c>
      <c r="D909" s="126">
        <f t="shared" si="16"/>
        <v>0</v>
      </c>
    </row>
    <row r="910" s="120" customFormat="1" ht="25.05" customHeight="1" spans="1:4">
      <c r="A910" s="127">
        <v>2130207</v>
      </c>
      <c r="B910" s="127" t="s">
        <v>780</v>
      </c>
      <c r="C910" s="81">
        <v>0</v>
      </c>
      <c r="D910" s="126">
        <f t="shared" si="16"/>
        <v>0</v>
      </c>
    </row>
    <row r="911" s="120" customFormat="1" ht="25.05" customHeight="1" spans="1:4">
      <c r="A911" s="127">
        <v>2130208</v>
      </c>
      <c r="B911" s="127" t="s">
        <v>781</v>
      </c>
      <c r="C911" s="81">
        <v>0</v>
      </c>
      <c r="D911" s="126">
        <f t="shared" si="16"/>
        <v>0</v>
      </c>
    </row>
    <row r="912" s="120" customFormat="1" ht="25.05" customHeight="1" spans="1:4">
      <c r="A912" s="127">
        <v>2130209</v>
      </c>
      <c r="B912" s="127" t="s">
        <v>782</v>
      </c>
      <c r="C912" s="81">
        <v>116</v>
      </c>
      <c r="D912" s="126">
        <f t="shared" si="16"/>
        <v>116</v>
      </c>
    </row>
    <row r="913" s="11" customFormat="1" ht="25.05" hidden="1" customHeight="1" spans="1:4">
      <c r="A913" s="129">
        <v>2130210</v>
      </c>
      <c r="B913" s="129" t="s">
        <v>783</v>
      </c>
      <c r="C913" s="130">
        <v>0</v>
      </c>
      <c r="D913" s="126">
        <f t="shared" si="16"/>
        <v>0</v>
      </c>
    </row>
    <row r="914" s="11" customFormat="1" ht="25.05" hidden="1" customHeight="1" spans="1:4">
      <c r="A914" s="129">
        <v>2130211</v>
      </c>
      <c r="B914" s="129" t="s">
        <v>784</v>
      </c>
      <c r="C914" s="130">
        <v>0</v>
      </c>
      <c r="D914" s="126">
        <f t="shared" si="16"/>
        <v>0</v>
      </c>
    </row>
    <row r="915" s="120" customFormat="1" ht="25.05" customHeight="1" spans="1:4">
      <c r="A915" s="127">
        <v>2130212</v>
      </c>
      <c r="B915" s="127" t="s">
        <v>785</v>
      </c>
      <c r="C915" s="81">
        <v>0</v>
      </c>
      <c r="D915" s="126">
        <f t="shared" si="16"/>
        <v>0</v>
      </c>
    </row>
    <row r="916" s="120" customFormat="1" ht="25.05" customHeight="1" spans="1:4">
      <c r="A916" s="127">
        <v>2130213</v>
      </c>
      <c r="B916" s="127" t="s">
        <v>786</v>
      </c>
      <c r="C916" s="81">
        <v>18</v>
      </c>
      <c r="D916" s="126">
        <f t="shared" si="16"/>
        <v>18</v>
      </c>
    </row>
    <row r="917" s="11" customFormat="1" ht="25.05" hidden="1" customHeight="1" spans="1:4">
      <c r="A917" s="129">
        <v>2130216</v>
      </c>
      <c r="B917" s="129" t="s">
        <v>787</v>
      </c>
      <c r="C917" s="130">
        <v>4</v>
      </c>
      <c r="D917" s="126">
        <f t="shared" si="16"/>
        <v>4</v>
      </c>
    </row>
    <row r="918" s="120" customFormat="1" ht="25.05" customHeight="1" spans="1:4">
      <c r="A918" s="127">
        <v>2130217</v>
      </c>
      <c r="B918" s="127" t="s">
        <v>788</v>
      </c>
      <c r="C918" s="81">
        <v>0</v>
      </c>
      <c r="D918" s="126">
        <f t="shared" si="16"/>
        <v>0</v>
      </c>
    </row>
    <row r="919" s="11" customFormat="1" ht="25.05" hidden="1" customHeight="1" spans="1:4">
      <c r="A919" s="129">
        <v>2130218</v>
      </c>
      <c r="B919" s="129" t="s">
        <v>789</v>
      </c>
      <c r="C919" s="130">
        <v>0</v>
      </c>
      <c r="D919" s="126">
        <f t="shared" si="16"/>
        <v>0</v>
      </c>
    </row>
    <row r="920" s="11" customFormat="1" ht="25.05" hidden="1" customHeight="1" spans="1:4">
      <c r="A920" s="129">
        <v>2130219</v>
      </c>
      <c r="B920" s="129" t="s">
        <v>790</v>
      </c>
      <c r="C920" s="130">
        <v>0</v>
      </c>
      <c r="D920" s="126">
        <f t="shared" si="16"/>
        <v>0</v>
      </c>
    </row>
    <row r="921" s="11" customFormat="1" ht="25.05" hidden="1" customHeight="1" spans="1:4">
      <c r="A921" s="129">
        <v>2130220</v>
      </c>
      <c r="B921" s="129" t="s">
        <v>791</v>
      </c>
      <c r="C921" s="130">
        <v>0</v>
      </c>
      <c r="D921" s="126">
        <f t="shared" si="16"/>
        <v>0</v>
      </c>
    </row>
    <row r="922" s="120" customFormat="1" ht="25.05" customHeight="1" spans="1:4">
      <c r="A922" s="127">
        <v>2130221</v>
      </c>
      <c r="B922" s="127" t="s">
        <v>792</v>
      </c>
      <c r="C922" s="81">
        <v>0</v>
      </c>
      <c r="D922" s="126">
        <f t="shared" si="16"/>
        <v>0</v>
      </c>
    </row>
    <row r="923" s="120" customFormat="1" ht="25.05" customHeight="1" spans="1:4">
      <c r="A923" s="127">
        <v>2130223</v>
      </c>
      <c r="B923" s="127" t="s">
        <v>793</v>
      </c>
      <c r="C923" s="81">
        <v>0</v>
      </c>
      <c r="D923" s="126">
        <f t="shared" si="16"/>
        <v>0</v>
      </c>
    </row>
    <row r="924" s="120" customFormat="1" ht="25.05" customHeight="1" spans="1:4">
      <c r="A924" s="127">
        <v>2130224</v>
      </c>
      <c r="B924" s="127" t="s">
        <v>794</v>
      </c>
      <c r="C924" s="81">
        <v>0</v>
      </c>
      <c r="D924" s="126">
        <f t="shared" si="16"/>
        <v>0</v>
      </c>
    </row>
    <row r="925" s="11" customFormat="1" ht="25.05" hidden="1" customHeight="1" spans="1:4">
      <c r="A925" s="129">
        <v>2130225</v>
      </c>
      <c r="B925" s="129" t="s">
        <v>795</v>
      </c>
      <c r="C925" s="130">
        <v>0</v>
      </c>
      <c r="D925" s="126">
        <f t="shared" si="16"/>
        <v>0</v>
      </c>
    </row>
    <row r="926" s="11" customFormat="1" ht="25.05" hidden="1" customHeight="1" spans="1:4">
      <c r="A926" s="129">
        <v>2130226</v>
      </c>
      <c r="B926" s="129" t="s">
        <v>796</v>
      </c>
      <c r="C926" s="130">
        <v>0</v>
      </c>
      <c r="D926" s="126">
        <f t="shared" si="16"/>
        <v>0</v>
      </c>
    </row>
    <row r="927" s="11" customFormat="1" ht="25.05" hidden="1" customHeight="1" spans="1:4">
      <c r="A927" s="129">
        <v>2130227</v>
      </c>
      <c r="B927" s="129" t="s">
        <v>797</v>
      </c>
      <c r="C927" s="130">
        <v>0</v>
      </c>
      <c r="D927" s="126">
        <f t="shared" si="16"/>
        <v>0</v>
      </c>
    </row>
    <row r="928" s="120" customFormat="1" ht="25.05" customHeight="1" spans="1:4">
      <c r="A928" s="127">
        <v>2130232</v>
      </c>
      <c r="B928" s="127" t="s">
        <v>798</v>
      </c>
      <c r="C928" s="81">
        <v>11</v>
      </c>
      <c r="D928" s="126">
        <f t="shared" si="16"/>
        <v>11</v>
      </c>
    </row>
    <row r="929" s="120" customFormat="1" ht="25.05" customHeight="1" spans="1:4">
      <c r="A929" s="127">
        <v>2130234</v>
      </c>
      <c r="B929" s="127" t="s">
        <v>799</v>
      </c>
      <c r="C929" s="81">
        <v>261</v>
      </c>
      <c r="D929" s="126">
        <f t="shared" si="16"/>
        <v>261</v>
      </c>
    </row>
    <row r="930" s="120" customFormat="1" ht="25.05" customHeight="1" spans="1:4">
      <c r="A930" s="127">
        <v>2130299</v>
      </c>
      <c r="B930" s="127" t="s">
        <v>800</v>
      </c>
      <c r="C930" s="81">
        <v>377</v>
      </c>
      <c r="D930" s="126">
        <f t="shared" si="16"/>
        <v>377</v>
      </c>
    </row>
    <row r="931" s="120" customFormat="1" ht="25.05" customHeight="1" spans="1:4">
      <c r="A931" s="127">
        <v>21303</v>
      </c>
      <c r="B931" s="128" t="s">
        <v>801</v>
      </c>
      <c r="C931" s="81">
        <f>SUM(C932:C958)</f>
        <v>2857</v>
      </c>
      <c r="D931" s="126">
        <f t="shared" si="16"/>
        <v>2857</v>
      </c>
    </row>
    <row r="932" s="120" customFormat="1" ht="25.05" customHeight="1" spans="1:4">
      <c r="A932" s="127">
        <v>2130301</v>
      </c>
      <c r="B932" s="127" t="s">
        <v>87</v>
      </c>
      <c r="C932" s="81">
        <v>472</v>
      </c>
      <c r="D932" s="126">
        <f t="shared" si="16"/>
        <v>472</v>
      </c>
    </row>
    <row r="933" s="120" customFormat="1" ht="25.05" customHeight="1" spans="1:4">
      <c r="A933" s="127">
        <v>2130302</v>
      </c>
      <c r="B933" s="127" t="s">
        <v>88</v>
      </c>
      <c r="C933" s="81">
        <v>26</v>
      </c>
      <c r="D933" s="126">
        <f t="shared" si="16"/>
        <v>26</v>
      </c>
    </row>
    <row r="934" s="120" customFormat="1" ht="25.05" customHeight="1" spans="1:4">
      <c r="A934" s="127">
        <v>2130303</v>
      </c>
      <c r="B934" s="127" t="s">
        <v>89</v>
      </c>
      <c r="C934" s="81">
        <v>0</v>
      </c>
      <c r="D934" s="126">
        <f t="shared" si="16"/>
        <v>0</v>
      </c>
    </row>
    <row r="935" s="11" customFormat="1" ht="25.05" hidden="1" customHeight="1" spans="1:4">
      <c r="A935" s="129">
        <v>2130304</v>
      </c>
      <c r="B935" s="129" t="s">
        <v>802</v>
      </c>
      <c r="C935" s="130">
        <v>0</v>
      </c>
      <c r="D935" s="126">
        <f t="shared" si="16"/>
        <v>0</v>
      </c>
    </row>
    <row r="936" s="11" customFormat="1" ht="25.05" hidden="1" customHeight="1" spans="1:4">
      <c r="A936" s="129">
        <v>2130305</v>
      </c>
      <c r="B936" s="129" t="s">
        <v>803</v>
      </c>
      <c r="C936" s="130">
        <v>1329</v>
      </c>
      <c r="D936" s="126">
        <f t="shared" si="16"/>
        <v>1329</v>
      </c>
    </row>
    <row r="937" s="11" customFormat="1" ht="25.05" hidden="1" customHeight="1" spans="1:4">
      <c r="A937" s="129">
        <v>2130306</v>
      </c>
      <c r="B937" s="129" t="s">
        <v>804</v>
      </c>
      <c r="C937" s="130">
        <v>0</v>
      </c>
      <c r="D937" s="126">
        <f t="shared" si="16"/>
        <v>0</v>
      </c>
    </row>
    <row r="938" s="120" customFormat="1" ht="25.05" customHeight="1" spans="1:4">
      <c r="A938" s="127">
        <v>2130307</v>
      </c>
      <c r="B938" s="127" t="s">
        <v>805</v>
      </c>
      <c r="C938" s="81">
        <v>0</v>
      </c>
      <c r="D938" s="126">
        <f t="shared" si="16"/>
        <v>0</v>
      </c>
    </row>
    <row r="939" s="120" customFormat="1" ht="25.05" customHeight="1" spans="1:4">
      <c r="A939" s="127">
        <v>2130308</v>
      </c>
      <c r="B939" s="127" t="s">
        <v>806</v>
      </c>
      <c r="C939" s="81">
        <v>0</v>
      </c>
      <c r="D939" s="126">
        <f t="shared" si="16"/>
        <v>0</v>
      </c>
    </row>
    <row r="940" s="11" customFormat="1" ht="25.05" hidden="1" customHeight="1" spans="1:4">
      <c r="A940" s="129">
        <v>2130309</v>
      </c>
      <c r="B940" s="129" t="s">
        <v>807</v>
      </c>
      <c r="C940" s="130">
        <v>0</v>
      </c>
      <c r="D940" s="126">
        <f t="shared" si="16"/>
        <v>0</v>
      </c>
    </row>
    <row r="941" s="11" customFormat="1" ht="25.05" hidden="1" customHeight="1" spans="1:4">
      <c r="A941" s="129">
        <v>2130310</v>
      </c>
      <c r="B941" s="129" t="s">
        <v>808</v>
      </c>
      <c r="C941" s="130">
        <v>114</v>
      </c>
      <c r="D941" s="126">
        <f t="shared" si="16"/>
        <v>114</v>
      </c>
    </row>
    <row r="942" s="11" customFormat="1" ht="25.05" hidden="1" customHeight="1" spans="1:4">
      <c r="A942" s="129">
        <v>2130311</v>
      </c>
      <c r="B942" s="129" t="s">
        <v>809</v>
      </c>
      <c r="C942" s="130">
        <v>0</v>
      </c>
      <c r="D942" s="126">
        <f t="shared" si="16"/>
        <v>0</v>
      </c>
    </row>
    <row r="943" s="11" customFormat="1" ht="25.05" hidden="1" customHeight="1" spans="1:4">
      <c r="A943" s="129">
        <v>2130312</v>
      </c>
      <c r="B943" s="129" t="s">
        <v>810</v>
      </c>
      <c r="C943" s="130">
        <v>0</v>
      </c>
      <c r="D943" s="126">
        <f t="shared" si="16"/>
        <v>0</v>
      </c>
    </row>
    <row r="944" s="11" customFormat="1" ht="25.05" hidden="1" customHeight="1" spans="1:4">
      <c r="A944" s="129">
        <v>2130313</v>
      </c>
      <c r="B944" s="129" t="s">
        <v>811</v>
      </c>
      <c r="C944" s="130">
        <v>0</v>
      </c>
      <c r="D944" s="126">
        <f t="shared" si="16"/>
        <v>0</v>
      </c>
    </row>
    <row r="945" s="120" customFormat="1" ht="25.05" customHeight="1" spans="1:4">
      <c r="A945" s="127">
        <v>2130314</v>
      </c>
      <c r="B945" s="127" t="s">
        <v>812</v>
      </c>
      <c r="C945" s="81">
        <v>113</v>
      </c>
      <c r="D945" s="126">
        <f t="shared" si="16"/>
        <v>113</v>
      </c>
    </row>
    <row r="946" s="11" customFormat="1" ht="25.05" hidden="1" customHeight="1" spans="1:4">
      <c r="A946" s="129">
        <v>2130315</v>
      </c>
      <c r="B946" s="129" t="s">
        <v>813</v>
      </c>
      <c r="C946" s="130">
        <v>0</v>
      </c>
      <c r="D946" s="126">
        <f t="shared" si="16"/>
        <v>0</v>
      </c>
    </row>
    <row r="947" s="11" customFormat="1" ht="25.05" hidden="1" customHeight="1" spans="1:4">
      <c r="A947" s="129">
        <v>2130316</v>
      </c>
      <c r="B947" s="129" t="s">
        <v>814</v>
      </c>
      <c r="C947" s="130">
        <v>288</v>
      </c>
      <c r="D947" s="126">
        <f t="shared" si="16"/>
        <v>288</v>
      </c>
    </row>
    <row r="948" s="11" customFormat="1" ht="25.05" hidden="1" customHeight="1" spans="1:4">
      <c r="A948" s="129">
        <v>2130317</v>
      </c>
      <c r="B948" s="129" t="s">
        <v>815</v>
      </c>
      <c r="C948" s="130">
        <v>0</v>
      </c>
      <c r="D948" s="126">
        <f t="shared" si="16"/>
        <v>0</v>
      </c>
    </row>
    <row r="949" s="11" customFormat="1" ht="25.05" hidden="1" customHeight="1" spans="1:4">
      <c r="A949" s="129">
        <v>2130318</v>
      </c>
      <c r="B949" s="129" t="s">
        <v>816</v>
      </c>
      <c r="C949" s="130">
        <v>0</v>
      </c>
      <c r="D949" s="126">
        <f t="shared" si="16"/>
        <v>0</v>
      </c>
    </row>
    <row r="950" s="11" customFormat="1" ht="25.05" hidden="1" customHeight="1" spans="1:4">
      <c r="A950" s="129">
        <v>2130319</v>
      </c>
      <c r="B950" s="129" t="s">
        <v>817</v>
      </c>
      <c r="C950" s="130">
        <v>0</v>
      </c>
      <c r="D950" s="126">
        <f t="shared" si="16"/>
        <v>0</v>
      </c>
    </row>
    <row r="951" s="11" customFormat="1" ht="25.05" hidden="1" customHeight="1" spans="1:4">
      <c r="A951" s="129">
        <v>2130321</v>
      </c>
      <c r="B951" s="129" t="s">
        <v>818</v>
      </c>
      <c r="C951" s="130">
        <v>0</v>
      </c>
      <c r="D951" s="126">
        <f t="shared" si="16"/>
        <v>0</v>
      </c>
    </row>
    <row r="952" s="11" customFormat="1" ht="25.05" hidden="1" customHeight="1" spans="1:4">
      <c r="A952" s="129">
        <v>2130322</v>
      </c>
      <c r="B952" s="129" t="s">
        <v>819</v>
      </c>
      <c r="C952" s="130">
        <v>0</v>
      </c>
      <c r="D952" s="126">
        <f t="shared" si="16"/>
        <v>0</v>
      </c>
    </row>
    <row r="953" s="120" customFormat="1" ht="25.05" customHeight="1" spans="1:4">
      <c r="A953" s="127">
        <v>2130331</v>
      </c>
      <c r="B953" s="127" t="s">
        <v>820</v>
      </c>
      <c r="C953" s="81">
        <v>515</v>
      </c>
      <c r="D953" s="126">
        <f t="shared" si="16"/>
        <v>515</v>
      </c>
    </row>
    <row r="954" s="120" customFormat="1" ht="25.05" customHeight="1" spans="1:4">
      <c r="A954" s="127">
        <v>2130332</v>
      </c>
      <c r="B954" s="127" t="s">
        <v>821</v>
      </c>
      <c r="C954" s="81">
        <v>0</v>
      </c>
      <c r="D954" s="126">
        <f t="shared" si="16"/>
        <v>0</v>
      </c>
    </row>
    <row r="955" s="120" customFormat="1" ht="25.05" customHeight="1" spans="1:4">
      <c r="A955" s="127">
        <v>2130333</v>
      </c>
      <c r="B955" s="127" t="s">
        <v>793</v>
      </c>
      <c r="C955" s="81">
        <v>0</v>
      </c>
      <c r="D955" s="126">
        <f t="shared" si="16"/>
        <v>0</v>
      </c>
    </row>
    <row r="956" s="120" customFormat="1" ht="25.05" customHeight="1" spans="1:4">
      <c r="A956" s="127">
        <v>2130334</v>
      </c>
      <c r="B956" s="127" t="s">
        <v>822</v>
      </c>
      <c r="C956" s="81">
        <v>0</v>
      </c>
      <c r="D956" s="126">
        <f t="shared" si="16"/>
        <v>0</v>
      </c>
    </row>
    <row r="957" s="11" customFormat="1" ht="25.05" hidden="1" customHeight="1" spans="1:4">
      <c r="A957" s="129">
        <v>2130335</v>
      </c>
      <c r="B957" s="129" t="s">
        <v>823</v>
      </c>
      <c r="C957" s="130">
        <v>0</v>
      </c>
      <c r="D957" s="126">
        <f t="shared" si="16"/>
        <v>0</v>
      </c>
    </row>
    <row r="958" s="11" customFormat="1" ht="25.05" hidden="1" customHeight="1" spans="1:4">
      <c r="A958" s="129">
        <v>2130399</v>
      </c>
      <c r="B958" s="129" t="s">
        <v>824</v>
      </c>
      <c r="C958" s="130">
        <v>0</v>
      </c>
      <c r="D958" s="126">
        <f t="shared" si="16"/>
        <v>0</v>
      </c>
    </row>
    <row r="959" s="11" customFormat="1" ht="25.05" hidden="1" customHeight="1" spans="1:4">
      <c r="A959" s="129">
        <v>21304</v>
      </c>
      <c r="B959" s="131" t="s">
        <v>825</v>
      </c>
      <c r="C959" s="132">
        <f>SUM(C960:C969)</f>
        <v>0</v>
      </c>
      <c r="D959" s="126">
        <f t="shared" si="16"/>
        <v>0</v>
      </c>
    </row>
    <row r="960" s="11" customFormat="1" ht="25.05" hidden="1" customHeight="1" spans="1:4">
      <c r="A960" s="129">
        <v>2130401</v>
      </c>
      <c r="B960" s="129" t="s">
        <v>87</v>
      </c>
      <c r="C960" s="130">
        <v>0</v>
      </c>
      <c r="D960" s="126">
        <f t="shared" si="16"/>
        <v>0</v>
      </c>
    </row>
    <row r="961" s="120" customFormat="1" ht="25.05" customHeight="1" spans="1:4">
      <c r="A961" s="127">
        <v>2130402</v>
      </c>
      <c r="B961" s="127" t="s">
        <v>88</v>
      </c>
      <c r="C961" s="81">
        <v>0</v>
      </c>
      <c r="D961" s="126">
        <f t="shared" si="16"/>
        <v>0</v>
      </c>
    </row>
    <row r="962" s="11" customFormat="1" ht="25.05" hidden="1" customHeight="1" spans="1:4">
      <c r="A962" s="129">
        <v>2130403</v>
      </c>
      <c r="B962" s="129" t="s">
        <v>89</v>
      </c>
      <c r="C962" s="130">
        <v>0</v>
      </c>
      <c r="D962" s="126">
        <f t="shared" si="16"/>
        <v>0</v>
      </c>
    </row>
    <row r="963" s="120" customFormat="1" ht="25.05" customHeight="1" spans="1:4">
      <c r="A963" s="127">
        <v>2130404</v>
      </c>
      <c r="B963" s="127" t="s">
        <v>826</v>
      </c>
      <c r="C963" s="81">
        <v>0</v>
      </c>
      <c r="D963" s="126">
        <f t="shared" si="16"/>
        <v>0</v>
      </c>
    </row>
    <row r="964" s="120" customFormat="1" ht="25.05" customHeight="1" spans="1:4">
      <c r="A964" s="127">
        <v>2130405</v>
      </c>
      <c r="B964" s="127" t="s">
        <v>827</v>
      </c>
      <c r="C964" s="81">
        <v>0</v>
      </c>
      <c r="D964" s="126">
        <f t="shared" si="16"/>
        <v>0</v>
      </c>
    </row>
    <row r="965" s="120" customFormat="1" ht="25.05" customHeight="1" spans="1:4">
      <c r="A965" s="127">
        <v>2130406</v>
      </c>
      <c r="B965" s="127" t="s">
        <v>828</v>
      </c>
      <c r="C965" s="81">
        <v>0</v>
      </c>
      <c r="D965" s="126">
        <f t="shared" ref="D965:D1028" si="17">C965</f>
        <v>0</v>
      </c>
    </row>
    <row r="966" s="120" customFormat="1" ht="25.05" customHeight="1" spans="1:4">
      <c r="A966" s="127">
        <v>2130407</v>
      </c>
      <c r="B966" s="127" t="s">
        <v>829</v>
      </c>
      <c r="C966" s="81">
        <v>0</v>
      </c>
      <c r="D966" s="126">
        <f t="shared" si="17"/>
        <v>0</v>
      </c>
    </row>
    <row r="967" s="11" customFormat="1" ht="25.05" hidden="1" customHeight="1" spans="1:4">
      <c r="A967" s="129">
        <v>2130408</v>
      </c>
      <c r="B967" s="129" t="s">
        <v>830</v>
      </c>
      <c r="C967" s="130">
        <v>0</v>
      </c>
      <c r="D967" s="126">
        <f t="shared" si="17"/>
        <v>0</v>
      </c>
    </row>
    <row r="968" s="11" customFormat="1" ht="25.05" hidden="1" customHeight="1" spans="1:4">
      <c r="A968" s="129">
        <v>2130409</v>
      </c>
      <c r="B968" s="129" t="s">
        <v>831</v>
      </c>
      <c r="C968" s="130">
        <v>0</v>
      </c>
      <c r="D968" s="126">
        <f t="shared" si="17"/>
        <v>0</v>
      </c>
    </row>
    <row r="969" s="120" customFormat="1" ht="25.05" customHeight="1" spans="1:4">
      <c r="A969" s="127">
        <v>2130499</v>
      </c>
      <c r="B969" s="127" t="s">
        <v>832</v>
      </c>
      <c r="C969" s="81">
        <v>0</v>
      </c>
      <c r="D969" s="126">
        <f t="shared" si="17"/>
        <v>0</v>
      </c>
    </row>
    <row r="970" s="120" customFormat="1" ht="25.05" customHeight="1" spans="1:4">
      <c r="A970" s="127">
        <v>21305</v>
      </c>
      <c r="B970" s="128" t="s">
        <v>833</v>
      </c>
      <c r="C970" s="81">
        <f>SUM(C971:C980)</f>
        <v>370</v>
      </c>
      <c r="D970" s="126">
        <f t="shared" si="17"/>
        <v>370</v>
      </c>
    </row>
    <row r="971" s="120" customFormat="1" ht="25.05" customHeight="1" spans="1:4">
      <c r="A971" s="127">
        <v>2130501</v>
      </c>
      <c r="B971" s="127" t="s">
        <v>87</v>
      </c>
      <c r="C971" s="81">
        <v>0</v>
      </c>
      <c r="D971" s="126">
        <f t="shared" si="17"/>
        <v>0</v>
      </c>
    </row>
    <row r="972" s="11" customFormat="1" ht="25.05" hidden="1" customHeight="1" spans="1:4">
      <c r="A972" s="129">
        <v>2130502</v>
      </c>
      <c r="B972" s="129" t="s">
        <v>88</v>
      </c>
      <c r="C972" s="130">
        <v>6</v>
      </c>
      <c r="D972" s="126">
        <f t="shared" si="17"/>
        <v>6</v>
      </c>
    </row>
    <row r="973" s="11" customFormat="1" ht="25.05" hidden="1" customHeight="1" spans="1:4">
      <c r="A973" s="129">
        <v>2130503</v>
      </c>
      <c r="B973" s="129" t="s">
        <v>89</v>
      </c>
      <c r="C973" s="130">
        <v>0</v>
      </c>
      <c r="D973" s="126">
        <f t="shared" si="17"/>
        <v>0</v>
      </c>
    </row>
    <row r="974" s="11" customFormat="1" ht="25.05" hidden="1" customHeight="1" spans="1:4">
      <c r="A974" s="129">
        <v>2130504</v>
      </c>
      <c r="B974" s="129" t="s">
        <v>834</v>
      </c>
      <c r="C974" s="130">
        <v>0</v>
      </c>
      <c r="D974" s="126">
        <f t="shared" si="17"/>
        <v>0</v>
      </c>
    </row>
    <row r="975" s="11" customFormat="1" ht="25.05" hidden="1" customHeight="1" spans="1:4">
      <c r="A975" s="129">
        <v>2130505</v>
      </c>
      <c r="B975" s="129" t="s">
        <v>835</v>
      </c>
      <c r="C975" s="130">
        <v>364</v>
      </c>
      <c r="D975" s="126">
        <f t="shared" si="17"/>
        <v>364</v>
      </c>
    </row>
    <row r="976" s="120" customFormat="1" ht="25.05" customHeight="1" spans="1:4">
      <c r="A976" s="127">
        <v>2130506</v>
      </c>
      <c r="B976" s="127" t="s">
        <v>836</v>
      </c>
      <c r="C976" s="81">
        <v>0</v>
      </c>
      <c r="D976" s="126">
        <f t="shared" si="17"/>
        <v>0</v>
      </c>
    </row>
    <row r="977" s="120" customFormat="1" ht="25.05" customHeight="1" spans="1:4">
      <c r="A977" s="127">
        <v>2130507</v>
      </c>
      <c r="B977" s="127" t="s">
        <v>837</v>
      </c>
      <c r="C977" s="81">
        <v>0</v>
      </c>
      <c r="D977" s="126">
        <f t="shared" si="17"/>
        <v>0</v>
      </c>
    </row>
    <row r="978" s="11" customFormat="1" ht="25.05" hidden="1" customHeight="1" spans="1:4">
      <c r="A978" s="129">
        <v>2130508</v>
      </c>
      <c r="B978" s="129" t="s">
        <v>838</v>
      </c>
      <c r="C978" s="130">
        <v>0</v>
      </c>
      <c r="D978" s="126">
        <f t="shared" si="17"/>
        <v>0</v>
      </c>
    </row>
    <row r="979" s="120" customFormat="1" ht="25.05" customHeight="1" spans="1:4">
      <c r="A979" s="127">
        <v>2130550</v>
      </c>
      <c r="B979" s="127" t="s">
        <v>839</v>
      </c>
      <c r="C979" s="81">
        <v>0</v>
      </c>
      <c r="D979" s="126">
        <f t="shared" si="17"/>
        <v>0</v>
      </c>
    </row>
    <row r="980" s="120" customFormat="1" ht="25.05" customHeight="1" spans="1:4">
      <c r="A980" s="127">
        <v>2130599</v>
      </c>
      <c r="B980" s="127" t="s">
        <v>840</v>
      </c>
      <c r="C980" s="81">
        <v>0</v>
      </c>
      <c r="D980" s="126">
        <f t="shared" si="17"/>
        <v>0</v>
      </c>
    </row>
    <row r="981" s="120" customFormat="1" ht="25.05" customHeight="1" spans="1:4">
      <c r="A981" s="127">
        <v>21306</v>
      </c>
      <c r="B981" s="128" t="s">
        <v>841</v>
      </c>
      <c r="C981" s="81">
        <f>SUM(C982:C986)</f>
        <v>6686</v>
      </c>
      <c r="D981" s="126">
        <f t="shared" si="17"/>
        <v>6686</v>
      </c>
    </row>
    <row r="982" s="120" customFormat="1" ht="25.05" customHeight="1" spans="1:4">
      <c r="A982" s="127">
        <v>2130601</v>
      </c>
      <c r="B982" s="127" t="s">
        <v>420</v>
      </c>
      <c r="C982" s="81">
        <v>68</v>
      </c>
      <c r="D982" s="126">
        <f t="shared" si="17"/>
        <v>68</v>
      </c>
    </row>
    <row r="983" s="11" customFormat="1" ht="25.05" hidden="1" customHeight="1" spans="1:4">
      <c r="A983" s="129">
        <v>2130602</v>
      </c>
      <c r="B983" s="129" t="s">
        <v>842</v>
      </c>
      <c r="C983" s="130">
        <v>5803</v>
      </c>
      <c r="D983" s="126">
        <f t="shared" si="17"/>
        <v>5803</v>
      </c>
    </row>
    <row r="984" s="11" customFormat="1" ht="25.05" hidden="1" customHeight="1" spans="1:4">
      <c r="A984" s="129">
        <v>2130603</v>
      </c>
      <c r="B984" s="129" t="s">
        <v>843</v>
      </c>
      <c r="C984" s="130">
        <v>800</v>
      </c>
      <c r="D984" s="126">
        <f t="shared" si="17"/>
        <v>800</v>
      </c>
    </row>
    <row r="985" s="11" customFormat="1" ht="25.05" hidden="1" customHeight="1" spans="1:4">
      <c r="A985" s="129">
        <v>2130604</v>
      </c>
      <c r="B985" s="129" t="s">
        <v>844</v>
      </c>
      <c r="C985" s="130">
        <v>0</v>
      </c>
      <c r="D985" s="126">
        <f t="shared" si="17"/>
        <v>0</v>
      </c>
    </row>
    <row r="986" s="11" customFormat="1" ht="25.05" hidden="1" customHeight="1" spans="1:4">
      <c r="A986" s="129">
        <v>2130699</v>
      </c>
      <c r="B986" s="129" t="s">
        <v>845</v>
      </c>
      <c r="C986" s="130">
        <v>15</v>
      </c>
      <c r="D986" s="126">
        <f t="shared" si="17"/>
        <v>15</v>
      </c>
    </row>
    <row r="987" s="11" customFormat="1" ht="25.05" hidden="1" customHeight="1" spans="1:4">
      <c r="A987" s="129">
        <v>21307</v>
      </c>
      <c r="B987" s="131" t="s">
        <v>846</v>
      </c>
      <c r="C987" s="132">
        <f>SUM(C988:C993)</f>
        <v>43</v>
      </c>
      <c r="D987" s="126">
        <f t="shared" si="17"/>
        <v>43</v>
      </c>
    </row>
    <row r="988" s="11" customFormat="1" ht="25.05" hidden="1" customHeight="1" spans="1:4">
      <c r="A988" s="129">
        <v>2130701</v>
      </c>
      <c r="B988" s="129" t="s">
        <v>847</v>
      </c>
      <c r="C988" s="130">
        <v>15</v>
      </c>
      <c r="D988" s="126">
        <f t="shared" si="17"/>
        <v>15</v>
      </c>
    </row>
    <row r="989" s="11" customFormat="1" ht="25.05" hidden="1" customHeight="1" spans="1:4">
      <c r="A989" s="129">
        <v>2130704</v>
      </c>
      <c r="B989" s="129" t="s">
        <v>848</v>
      </c>
      <c r="C989" s="130">
        <v>0</v>
      </c>
      <c r="D989" s="126">
        <f t="shared" si="17"/>
        <v>0</v>
      </c>
    </row>
    <row r="990" s="11" customFormat="1" ht="25.05" hidden="1" customHeight="1" spans="1:4">
      <c r="A990" s="129">
        <v>2130705</v>
      </c>
      <c r="B990" s="129" t="s">
        <v>849</v>
      </c>
      <c r="C990" s="130">
        <v>28</v>
      </c>
      <c r="D990" s="126">
        <f t="shared" si="17"/>
        <v>28</v>
      </c>
    </row>
    <row r="991" s="11" customFormat="1" ht="25.05" hidden="1" customHeight="1" spans="1:4">
      <c r="A991" s="129">
        <v>2130706</v>
      </c>
      <c r="B991" s="129" t="s">
        <v>850</v>
      </c>
      <c r="C991" s="130">
        <v>0</v>
      </c>
      <c r="D991" s="126">
        <f t="shared" si="17"/>
        <v>0</v>
      </c>
    </row>
    <row r="992" s="11" customFormat="1" ht="25.05" hidden="1" customHeight="1" spans="1:4">
      <c r="A992" s="129">
        <v>2130707</v>
      </c>
      <c r="B992" s="129" t="s">
        <v>851</v>
      </c>
      <c r="C992" s="130">
        <v>0</v>
      </c>
      <c r="D992" s="126">
        <f t="shared" si="17"/>
        <v>0</v>
      </c>
    </row>
    <row r="993" s="11" customFormat="1" ht="25.05" hidden="1" customHeight="1" spans="1:4">
      <c r="A993" s="129">
        <v>2130799</v>
      </c>
      <c r="B993" s="129" t="s">
        <v>852</v>
      </c>
      <c r="C993" s="130">
        <v>0</v>
      </c>
      <c r="D993" s="126">
        <f t="shared" si="17"/>
        <v>0</v>
      </c>
    </row>
    <row r="994" s="11" customFormat="1" ht="25.05" hidden="1" customHeight="1" spans="1:4">
      <c r="A994" s="129">
        <v>21308</v>
      </c>
      <c r="B994" s="131" t="s">
        <v>853</v>
      </c>
      <c r="C994" s="132">
        <f>SUM(C995:C1000)</f>
        <v>77</v>
      </c>
      <c r="D994" s="126">
        <f t="shared" si="17"/>
        <v>77</v>
      </c>
    </row>
    <row r="995" s="11" customFormat="1" ht="25.05" hidden="1" customHeight="1" spans="1:4">
      <c r="A995" s="129">
        <v>2130801</v>
      </c>
      <c r="B995" s="129" t="s">
        <v>854</v>
      </c>
      <c r="C995" s="130">
        <v>0</v>
      </c>
      <c r="D995" s="126">
        <f t="shared" si="17"/>
        <v>0</v>
      </c>
    </row>
    <row r="996" s="11" customFormat="1" ht="25.05" hidden="1" customHeight="1" spans="1:4">
      <c r="A996" s="129">
        <v>2130802</v>
      </c>
      <c r="B996" s="129" t="s">
        <v>855</v>
      </c>
      <c r="C996" s="130">
        <v>0</v>
      </c>
      <c r="D996" s="126">
        <f t="shared" si="17"/>
        <v>0</v>
      </c>
    </row>
    <row r="997" s="11" customFormat="1" ht="25.05" hidden="1" customHeight="1" spans="1:4">
      <c r="A997" s="129">
        <v>2130803</v>
      </c>
      <c r="B997" s="129" t="s">
        <v>856</v>
      </c>
      <c r="C997" s="130">
        <v>63</v>
      </c>
      <c r="D997" s="126">
        <f t="shared" si="17"/>
        <v>63</v>
      </c>
    </row>
    <row r="998" s="120" customFormat="1" ht="25.05" customHeight="1" spans="1:4">
      <c r="A998" s="127">
        <v>2130804</v>
      </c>
      <c r="B998" s="127" t="s">
        <v>857</v>
      </c>
      <c r="C998" s="81">
        <v>14</v>
      </c>
      <c r="D998" s="126">
        <f t="shared" si="17"/>
        <v>14</v>
      </c>
    </row>
    <row r="999" s="11" customFormat="1" ht="25.05" hidden="1" customHeight="1" spans="1:4">
      <c r="A999" s="129">
        <v>2130805</v>
      </c>
      <c r="B999" s="129" t="s">
        <v>858</v>
      </c>
      <c r="C999" s="130">
        <v>0</v>
      </c>
      <c r="D999" s="126">
        <f t="shared" si="17"/>
        <v>0</v>
      </c>
    </row>
    <row r="1000" s="11" customFormat="1" ht="25.05" hidden="1" customHeight="1" spans="1:4">
      <c r="A1000" s="129">
        <v>2130899</v>
      </c>
      <c r="B1000" s="129" t="s">
        <v>859</v>
      </c>
      <c r="C1000" s="130">
        <v>0</v>
      </c>
      <c r="D1000" s="126">
        <f t="shared" si="17"/>
        <v>0</v>
      </c>
    </row>
    <row r="1001" s="120" customFormat="1" ht="25.05" customHeight="1" spans="1:4">
      <c r="A1001" s="127">
        <v>21309</v>
      </c>
      <c r="B1001" s="128" t="s">
        <v>860</v>
      </c>
      <c r="C1001" s="81">
        <f>SUM(C1002:C1004)</f>
        <v>747</v>
      </c>
      <c r="D1001" s="126">
        <f t="shared" si="17"/>
        <v>747</v>
      </c>
    </row>
    <row r="1002" s="11" customFormat="1" ht="25.05" hidden="1" customHeight="1" spans="1:4">
      <c r="A1002" s="129">
        <v>2130901</v>
      </c>
      <c r="B1002" s="129" t="s">
        <v>861</v>
      </c>
      <c r="C1002" s="130">
        <v>0</v>
      </c>
      <c r="D1002" s="126">
        <f t="shared" si="17"/>
        <v>0</v>
      </c>
    </row>
    <row r="1003" s="11" customFormat="1" ht="25.05" hidden="1" customHeight="1" spans="1:4">
      <c r="A1003" s="129">
        <v>2130902</v>
      </c>
      <c r="B1003" s="129" t="s">
        <v>862</v>
      </c>
      <c r="C1003" s="130">
        <v>747</v>
      </c>
      <c r="D1003" s="126">
        <f t="shared" si="17"/>
        <v>747</v>
      </c>
    </row>
    <row r="1004" s="11" customFormat="1" ht="25.05" hidden="1" customHeight="1" spans="1:4">
      <c r="A1004" s="129">
        <v>2130999</v>
      </c>
      <c r="B1004" s="129" t="s">
        <v>863</v>
      </c>
      <c r="C1004" s="130">
        <v>0</v>
      </c>
      <c r="D1004" s="126">
        <f t="shared" si="17"/>
        <v>0</v>
      </c>
    </row>
    <row r="1005" s="11" customFormat="1" ht="25.05" hidden="1" customHeight="1" spans="1:4">
      <c r="A1005" s="129">
        <v>21399</v>
      </c>
      <c r="B1005" s="131" t="s">
        <v>864</v>
      </c>
      <c r="C1005" s="132">
        <f>C1006+C1007</f>
        <v>0</v>
      </c>
      <c r="D1005" s="126">
        <f t="shared" si="17"/>
        <v>0</v>
      </c>
    </row>
    <row r="1006" s="11" customFormat="1" ht="25.05" hidden="1" customHeight="1" spans="1:4">
      <c r="A1006" s="129">
        <v>2139901</v>
      </c>
      <c r="B1006" s="129" t="s">
        <v>865</v>
      </c>
      <c r="C1006" s="130">
        <v>0</v>
      </c>
      <c r="D1006" s="126">
        <f t="shared" si="17"/>
        <v>0</v>
      </c>
    </row>
    <row r="1007" s="120" customFormat="1" ht="25.05" customHeight="1" spans="1:4">
      <c r="A1007" s="127">
        <v>2139999</v>
      </c>
      <c r="B1007" s="127" t="s">
        <v>866</v>
      </c>
      <c r="C1007" s="81">
        <v>0</v>
      </c>
      <c r="D1007" s="126">
        <f t="shared" si="17"/>
        <v>0</v>
      </c>
    </row>
    <row r="1008" s="120" customFormat="1" ht="25.05" customHeight="1" spans="1:4">
      <c r="A1008" s="127">
        <v>214</v>
      </c>
      <c r="B1008" s="128" t="s">
        <v>867</v>
      </c>
      <c r="C1008" s="81">
        <f>SUM(C1009,C1039,C1049,C1059,C1064,C1071,C1076)</f>
        <v>37373</v>
      </c>
      <c r="D1008" s="126">
        <f t="shared" si="17"/>
        <v>37373</v>
      </c>
    </row>
    <row r="1009" s="120" customFormat="1" ht="25.05" customHeight="1" spans="1:4">
      <c r="A1009" s="127">
        <v>21401</v>
      </c>
      <c r="B1009" s="128" t="s">
        <v>868</v>
      </c>
      <c r="C1009" s="81">
        <f>SUM(C1010:C1038)</f>
        <v>33595</v>
      </c>
      <c r="D1009" s="126">
        <f t="shared" si="17"/>
        <v>33595</v>
      </c>
    </row>
    <row r="1010" s="11" customFormat="1" ht="25.05" hidden="1" customHeight="1" spans="1:4">
      <c r="A1010" s="129">
        <v>2140101</v>
      </c>
      <c r="B1010" s="129" t="s">
        <v>87</v>
      </c>
      <c r="C1010" s="130">
        <v>343</v>
      </c>
      <c r="D1010" s="126">
        <f t="shared" si="17"/>
        <v>343</v>
      </c>
    </row>
    <row r="1011" s="11" customFormat="1" ht="25.05" hidden="1" customHeight="1" spans="1:4">
      <c r="A1011" s="129">
        <v>2140102</v>
      </c>
      <c r="B1011" s="129" t="s">
        <v>88</v>
      </c>
      <c r="C1011" s="130">
        <v>135</v>
      </c>
      <c r="D1011" s="126">
        <f t="shared" si="17"/>
        <v>135</v>
      </c>
    </row>
    <row r="1012" s="11" customFormat="1" ht="25.05" hidden="1" customHeight="1" spans="1:4">
      <c r="A1012" s="129">
        <v>2140103</v>
      </c>
      <c r="B1012" s="129" t="s">
        <v>89</v>
      </c>
      <c r="C1012" s="130">
        <v>0</v>
      </c>
      <c r="D1012" s="126">
        <f t="shared" si="17"/>
        <v>0</v>
      </c>
    </row>
    <row r="1013" s="11" customFormat="1" ht="25.05" hidden="1" customHeight="1" spans="1:4">
      <c r="A1013" s="129">
        <v>2140104</v>
      </c>
      <c r="B1013" s="129" t="s">
        <v>869</v>
      </c>
      <c r="C1013" s="130">
        <v>28569</v>
      </c>
      <c r="D1013" s="126">
        <f t="shared" si="17"/>
        <v>28569</v>
      </c>
    </row>
    <row r="1014" s="11" customFormat="1" ht="25.05" hidden="1" customHeight="1" spans="1:4">
      <c r="A1014" s="129">
        <v>2140105</v>
      </c>
      <c r="B1014" s="129" t="s">
        <v>870</v>
      </c>
      <c r="C1014" s="130">
        <v>79</v>
      </c>
      <c r="D1014" s="126">
        <f t="shared" si="17"/>
        <v>79</v>
      </c>
    </row>
    <row r="1015" s="11" customFormat="1" ht="25.05" hidden="1" customHeight="1" spans="1:4">
      <c r="A1015" s="129">
        <v>2140106</v>
      </c>
      <c r="B1015" s="129" t="s">
        <v>871</v>
      </c>
      <c r="C1015" s="130">
        <v>171</v>
      </c>
      <c r="D1015" s="126">
        <f t="shared" si="17"/>
        <v>171</v>
      </c>
    </row>
    <row r="1016" s="11" customFormat="1" ht="25.05" hidden="1" customHeight="1" spans="1:4">
      <c r="A1016" s="129">
        <v>2140107</v>
      </c>
      <c r="B1016" s="129" t="s">
        <v>872</v>
      </c>
      <c r="C1016" s="130">
        <v>0</v>
      </c>
      <c r="D1016" s="126">
        <f t="shared" si="17"/>
        <v>0</v>
      </c>
    </row>
    <row r="1017" s="11" customFormat="1" ht="25.05" hidden="1" customHeight="1" spans="1:4">
      <c r="A1017" s="129">
        <v>2140108</v>
      </c>
      <c r="B1017" s="129" t="s">
        <v>873</v>
      </c>
      <c r="C1017" s="130">
        <v>67</v>
      </c>
      <c r="D1017" s="126">
        <f t="shared" si="17"/>
        <v>67</v>
      </c>
    </row>
    <row r="1018" s="120" customFormat="1" ht="25.05" customHeight="1" spans="1:4">
      <c r="A1018" s="127">
        <v>2140109</v>
      </c>
      <c r="B1018" s="127" t="s">
        <v>874</v>
      </c>
      <c r="C1018" s="81">
        <v>0</v>
      </c>
      <c r="D1018" s="126">
        <f t="shared" si="17"/>
        <v>0</v>
      </c>
    </row>
    <row r="1019" s="120" customFormat="1" ht="25.05" customHeight="1" spans="1:4">
      <c r="A1019" s="127">
        <v>2140110</v>
      </c>
      <c r="B1019" s="127" t="s">
        <v>875</v>
      </c>
      <c r="C1019" s="81">
        <v>0</v>
      </c>
      <c r="D1019" s="126">
        <f t="shared" si="17"/>
        <v>0</v>
      </c>
    </row>
    <row r="1020" s="120" customFormat="1" ht="25.05" customHeight="1" spans="1:4">
      <c r="A1020" s="127">
        <v>2140111</v>
      </c>
      <c r="B1020" s="127" t="s">
        <v>876</v>
      </c>
      <c r="C1020" s="81">
        <v>0</v>
      </c>
      <c r="D1020" s="126">
        <f t="shared" si="17"/>
        <v>0</v>
      </c>
    </row>
    <row r="1021" s="120" customFormat="1" ht="25.05" customHeight="1" spans="1:4">
      <c r="A1021" s="127">
        <v>2140112</v>
      </c>
      <c r="B1021" s="127" t="s">
        <v>877</v>
      </c>
      <c r="C1021" s="81">
        <v>4</v>
      </c>
      <c r="D1021" s="126">
        <f t="shared" si="17"/>
        <v>4</v>
      </c>
    </row>
    <row r="1022" s="120" customFormat="1" ht="25.05" customHeight="1" spans="1:4">
      <c r="A1022" s="127">
        <v>2140113</v>
      </c>
      <c r="B1022" s="127" t="s">
        <v>878</v>
      </c>
      <c r="C1022" s="81">
        <v>1755</v>
      </c>
      <c r="D1022" s="126">
        <f t="shared" si="17"/>
        <v>1755</v>
      </c>
    </row>
    <row r="1023" s="11" customFormat="1" ht="25.05" hidden="1" customHeight="1" spans="1:4">
      <c r="A1023" s="129">
        <v>2140114</v>
      </c>
      <c r="B1023" s="129" t="s">
        <v>879</v>
      </c>
      <c r="C1023" s="130">
        <v>0</v>
      </c>
      <c r="D1023" s="126">
        <f t="shared" si="17"/>
        <v>0</v>
      </c>
    </row>
    <row r="1024" s="11" customFormat="1" ht="25.05" hidden="1" customHeight="1" spans="1:4">
      <c r="A1024" s="129">
        <v>2140122</v>
      </c>
      <c r="B1024" s="129" t="s">
        <v>880</v>
      </c>
      <c r="C1024" s="130">
        <v>0</v>
      </c>
      <c r="D1024" s="126">
        <f t="shared" si="17"/>
        <v>0</v>
      </c>
    </row>
    <row r="1025" s="11" customFormat="1" ht="25.05" hidden="1" customHeight="1" spans="1:4">
      <c r="A1025" s="129">
        <v>2140123</v>
      </c>
      <c r="B1025" s="129" t="s">
        <v>881</v>
      </c>
      <c r="C1025" s="130">
        <v>0</v>
      </c>
      <c r="D1025" s="126">
        <f t="shared" si="17"/>
        <v>0</v>
      </c>
    </row>
    <row r="1026" s="11" customFormat="1" ht="25.05" hidden="1" customHeight="1" spans="1:4">
      <c r="A1026" s="129">
        <v>2140124</v>
      </c>
      <c r="B1026" s="129" t="s">
        <v>882</v>
      </c>
      <c r="C1026" s="130">
        <v>0</v>
      </c>
      <c r="D1026" s="126">
        <f t="shared" si="17"/>
        <v>0</v>
      </c>
    </row>
    <row r="1027" s="11" customFormat="1" ht="25.05" hidden="1" customHeight="1" spans="1:4">
      <c r="A1027" s="129">
        <v>2140125</v>
      </c>
      <c r="B1027" s="129" t="s">
        <v>883</v>
      </c>
      <c r="C1027" s="130">
        <v>0</v>
      </c>
      <c r="D1027" s="126">
        <f t="shared" si="17"/>
        <v>0</v>
      </c>
    </row>
    <row r="1028" s="120" customFormat="1" ht="25.05" customHeight="1" spans="1:4">
      <c r="A1028" s="127">
        <v>2140126</v>
      </c>
      <c r="B1028" s="127" t="s">
        <v>884</v>
      </c>
      <c r="C1028" s="81">
        <v>0</v>
      </c>
      <c r="D1028" s="126">
        <f t="shared" si="17"/>
        <v>0</v>
      </c>
    </row>
    <row r="1029" s="11" customFormat="1" ht="25.05" hidden="1" customHeight="1" spans="1:4">
      <c r="A1029" s="129">
        <v>2140127</v>
      </c>
      <c r="B1029" s="129" t="s">
        <v>885</v>
      </c>
      <c r="C1029" s="130">
        <v>0</v>
      </c>
      <c r="D1029" s="126">
        <f t="shared" ref="D1029:D1092" si="18">C1029</f>
        <v>0</v>
      </c>
    </row>
    <row r="1030" s="11" customFormat="1" ht="25.05" hidden="1" customHeight="1" spans="1:4">
      <c r="A1030" s="129">
        <v>2140128</v>
      </c>
      <c r="B1030" s="129" t="s">
        <v>886</v>
      </c>
      <c r="C1030" s="130">
        <v>0</v>
      </c>
      <c r="D1030" s="126">
        <f t="shared" si="18"/>
        <v>0</v>
      </c>
    </row>
    <row r="1031" s="120" customFormat="1" ht="25.05" customHeight="1" spans="1:4">
      <c r="A1031" s="127">
        <v>2140129</v>
      </c>
      <c r="B1031" s="127" t="s">
        <v>887</v>
      </c>
      <c r="C1031" s="81">
        <v>0</v>
      </c>
      <c r="D1031" s="126">
        <f t="shared" si="18"/>
        <v>0</v>
      </c>
    </row>
    <row r="1032" s="120" customFormat="1" ht="25.05" customHeight="1" spans="1:4">
      <c r="A1032" s="127">
        <v>2140130</v>
      </c>
      <c r="B1032" s="127" t="s">
        <v>888</v>
      </c>
      <c r="C1032" s="81">
        <v>0</v>
      </c>
      <c r="D1032" s="126">
        <f t="shared" si="18"/>
        <v>0</v>
      </c>
    </row>
    <row r="1033" s="120" customFormat="1" ht="25.05" customHeight="1" spans="1:4">
      <c r="A1033" s="127">
        <v>2140131</v>
      </c>
      <c r="B1033" s="127" t="s">
        <v>889</v>
      </c>
      <c r="C1033" s="81">
        <v>0</v>
      </c>
      <c r="D1033" s="126">
        <f t="shared" si="18"/>
        <v>0</v>
      </c>
    </row>
    <row r="1034" s="120" customFormat="1" ht="25.05" customHeight="1" spans="1:4">
      <c r="A1034" s="127">
        <v>2140133</v>
      </c>
      <c r="B1034" s="127" t="s">
        <v>890</v>
      </c>
      <c r="C1034" s="81">
        <v>0</v>
      </c>
      <c r="D1034" s="126">
        <f t="shared" si="18"/>
        <v>0</v>
      </c>
    </row>
    <row r="1035" s="11" customFormat="1" ht="25.05" hidden="1" customHeight="1" spans="1:4">
      <c r="A1035" s="129">
        <v>2140136</v>
      </c>
      <c r="B1035" s="129" t="s">
        <v>891</v>
      </c>
      <c r="C1035" s="130">
        <v>0</v>
      </c>
      <c r="D1035" s="126">
        <f t="shared" si="18"/>
        <v>0</v>
      </c>
    </row>
    <row r="1036" s="11" customFormat="1" ht="25.05" hidden="1" customHeight="1" spans="1:4">
      <c r="A1036" s="129">
        <v>2140138</v>
      </c>
      <c r="B1036" s="129" t="s">
        <v>892</v>
      </c>
      <c r="C1036" s="130">
        <v>0</v>
      </c>
      <c r="D1036" s="126">
        <f t="shared" si="18"/>
        <v>0</v>
      </c>
    </row>
    <row r="1037" s="11" customFormat="1" ht="25.05" hidden="1" customHeight="1" spans="1:4">
      <c r="A1037" s="129">
        <v>2140139</v>
      </c>
      <c r="B1037" s="129" t="s">
        <v>893</v>
      </c>
      <c r="C1037" s="130">
        <v>2439</v>
      </c>
      <c r="D1037" s="126">
        <f t="shared" si="18"/>
        <v>2439</v>
      </c>
    </row>
    <row r="1038" s="120" customFormat="1" ht="25.05" customHeight="1" spans="1:4">
      <c r="A1038" s="127">
        <v>2140199</v>
      </c>
      <c r="B1038" s="127" t="s">
        <v>894</v>
      </c>
      <c r="C1038" s="81">
        <v>33</v>
      </c>
      <c r="D1038" s="126">
        <f t="shared" si="18"/>
        <v>33</v>
      </c>
    </row>
    <row r="1039" s="120" customFormat="1" ht="25.05" customHeight="1" spans="1:4">
      <c r="A1039" s="127">
        <v>21402</v>
      </c>
      <c r="B1039" s="128" t="s">
        <v>895</v>
      </c>
      <c r="C1039" s="81">
        <f>SUM(C1040:C1048)</f>
        <v>11</v>
      </c>
      <c r="D1039" s="126">
        <f t="shared" si="18"/>
        <v>11</v>
      </c>
    </row>
    <row r="1040" s="11" customFormat="1" ht="25.05" hidden="1" customHeight="1" spans="1:4">
      <c r="A1040" s="129">
        <v>2140201</v>
      </c>
      <c r="B1040" s="129" t="s">
        <v>87</v>
      </c>
      <c r="C1040" s="130">
        <v>0</v>
      </c>
      <c r="D1040" s="126">
        <f t="shared" si="18"/>
        <v>0</v>
      </c>
    </row>
    <row r="1041" s="11" customFormat="1" ht="25.05" hidden="1" customHeight="1" spans="1:4">
      <c r="A1041" s="129">
        <v>2140202</v>
      </c>
      <c r="B1041" s="129" t="s">
        <v>88</v>
      </c>
      <c r="C1041" s="130">
        <v>0</v>
      </c>
      <c r="D1041" s="126">
        <f t="shared" si="18"/>
        <v>0</v>
      </c>
    </row>
    <row r="1042" s="11" customFormat="1" ht="25.05" hidden="1" customHeight="1" spans="1:4">
      <c r="A1042" s="129">
        <v>2140203</v>
      </c>
      <c r="B1042" s="129" t="s">
        <v>89</v>
      </c>
      <c r="C1042" s="130">
        <v>0</v>
      </c>
      <c r="D1042" s="126">
        <f t="shared" si="18"/>
        <v>0</v>
      </c>
    </row>
    <row r="1043" s="11" customFormat="1" ht="25.05" hidden="1" customHeight="1" spans="1:4">
      <c r="A1043" s="129">
        <v>2140204</v>
      </c>
      <c r="B1043" s="129" t="s">
        <v>896</v>
      </c>
      <c r="C1043" s="130">
        <v>0</v>
      </c>
      <c r="D1043" s="126">
        <f t="shared" si="18"/>
        <v>0</v>
      </c>
    </row>
    <row r="1044" s="11" customFormat="1" ht="25.05" hidden="1" customHeight="1" spans="1:4">
      <c r="A1044" s="129">
        <v>2140205</v>
      </c>
      <c r="B1044" s="129" t="s">
        <v>897</v>
      </c>
      <c r="C1044" s="130">
        <v>0</v>
      </c>
      <c r="D1044" s="126">
        <f t="shared" si="18"/>
        <v>0</v>
      </c>
    </row>
    <row r="1045" s="11" customFormat="1" ht="25.05" hidden="1" customHeight="1" spans="1:4">
      <c r="A1045" s="129">
        <v>2140206</v>
      </c>
      <c r="B1045" s="129" t="s">
        <v>898</v>
      </c>
      <c r="C1045" s="130">
        <v>0</v>
      </c>
      <c r="D1045" s="126">
        <f t="shared" si="18"/>
        <v>0</v>
      </c>
    </row>
    <row r="1046" s="11" customFormat="1" ht="25.05" hidden="1" customHeight="1" spans="1:4">
      <c r="A1046" s="129">
        <v>2140207</v>
      </c>
      <c r="B1046" s="129" t="s">
        <v>899</v>
      </c>
      <c r="C1046" s="130">
        <v>0</v>
      </c>
      <c r="D1046" s="126">
        <f t="shared" si="18"/>
        <v>0</v>
      </c>
    </row>
    <row r="1047" s="11" customFormat="1" ht="25.05" hidden="1" customHeight="1" spans="1:4">
      <c r="A1047" s="129">
        <v>2140208</v>
      </c>
      <c r="B1047" s="129" t="s">
        <v>900</v>
      </c>
      <c r="C1047" s="130">
        <v>0</v>
      </c>
      <c r="D1047" s="126">
        <f t="shared" si="18"/>
        <v>0</v>
      </c>
    </row>
    <row r="1048" s="11" customFormat="1" ht="25.05" hidden="1" customHeight="1" spans="1:4">
      <c r="A1048" s="129">
        <v>2140299</v>
      </c>
      <c r="B1048" s="129" t="s">
        <v>901</v>
      </c>
      <c r="C1048" s="130">
        <v>11</v>
      </c>
      <c r="D1048" s="126">
        <f t="shared" si="18"/>
        <v>11</v>
      </c>
    </row>
    <row r="1049" s="11" customFormat="1" ht="25.05" hidden="1" customHeight="1" spans="1:4">
      <c r="A1049" s="129">
        <v>21403</v>
      </c>
      <c r="B1049" s="131" t="s">
        <v>902</v>
      </c>
      <c r="C1049" s="132">
        <f>SUM(C1050:C1058)</f>
        <v>0</v>
      </c>
      <c r="D1049" s="126">
        <f t="shared" si="18"/>
        <v>0</v>
      </c>
    </row>
    <row r="1050" s="11" customFormat="1" ht="25.05" hidden="1" customHeight="1" spans="1:4">
      <c r="A1050" s="129">
        <v>2140301</v>
      </c>
      <c r="B1050" s="129" t="s">
        <v>87</v>
      </c>
      <c r="C1050" s="130">
        <v>0</v>
      </c>
      <c r="D1050" s="126">
        <f t="shared" si="18"/>
        <v>0</v>
      </c>
    </row>
    <row r="1051" s="11" customFormat="1" ht="25.05" hidden="1" customHeight="1" spans="1:4">
      <c r="A1051" s="129">
        <v>2140302</v>
      </c>
      <c r="B1051" s="129" t="s">
        <v>88</v>
      </c>
      <c r="C1051" s="130">
        <v>0</v>
      </c>
      <c r="D1051" s="126">
        <f t="shared" si="18"/>
        <v>0</v>
      </c>
    </row>
    <row r="1052" s="11" customFormat="1" ht="25.05" hidden="1" customHeight="1" spans="1:4">
      <c r="A1052" s="129">
        <v>2140303</v>
      </c>
      <c r="B1052" s="129" t="s">
        <v>89</v>
      </c>
      <c r="C1052" s="130">
        <v>0</v>
      </c>
      <c r="D1052" s="126">
        <f t="shared" si="18"/>
        <v>0</v>
      </c>
    </row>
    <row r="1053" s="11" customFormat="1" ht="25.05" hidden="1" customHeight="1" spans="1:4">
      <c r="A1053" s="129">
        <v>2140304</v>
      </c>
      <c r="B1053" s="129" t="s">
        <v>903</v>
      </c>
      <c r="C1053" s="130">
        <v>0</v>
      </c>
      <c r="D1053" s="126">
        <f t="shared" si="18"/>
        <v>0</v>
      </c>
    </row>
    <row r="1054" s="11" customFormat="1" ht="25.05" hidden="1" customHeight="1" spans="1:4">
      <c r="A1054" s="129">
        <v>2140305</v>
      </c>
      <c r="B1054" s="129" t="s">
        <v>904</v>
      </c>
      <c r="C1054" s="130">
        <v>0</v>
      </c>
      <c r="D1054" s="126">
        <f t="shared" si="18"/>
        <v>0</v>
      </c>
    </row>
    <row r="1055" s="11" customFormat="1" ht="25.05" hidden="1" customHeight="1" spans="1:4">
      <c r="A1055" s="129">
        <v>2140306</v>
      </c>
      <c r="B1055" s="129" t="s">
        <v>905</v>
      </c>
      <c r="C1055" s="130">
        <v>0</v>
      </c>
      <c r="D1055" s="126">
        <f t="shared" si="18"/>
        <v>0</v>
      </c>
    </row>
    <row r="1056" s="11" customFormat="1" ht="25.05" hidden="1" customHeight="1" spans="1:4">
      <c r="A1056" s="129">
        <v>2140307</v>
      </c>
      <c r="B1056" s="129" t="s">
        <v>906</v>
      </c>
      <c r="C1056" s="130">
        <v>0</v>
      </c>
      <c r="D1056" s="126">
        <f t="shared" si="18"/>
        <v>0</v>
      </c>
    </row>
    <row r="1057" s="11" customFormat="1" ht="25.05" hidden="1" customHeight="1" spans="1:4">
      <c r="A1057" s="129">
        <v>2140308</v>
      </c>
      <c r="B1057" s="129" t="s">
        <v>907</v>
      </c>
      <c r="C1057" s="130">
        <v>0</v>
      </c>
      <c r="D1057" s="126">
        <f t="shared" si="18"/>
        <v>0</v>
      </c>
    </row>
    <row r="1058" s="11" customFormat="1" ht="25.05" hidden="1" customHeight="1" spans="1:4">
      <c r="A1058" s="129">
        <v>2140399</v>
      </c>
      <c r="B1058" s="129" t="s">
        <v>908</v>
      </c>
      <c r="C1058" s="130">
        <v>0</v>
      </c>
      <c r="D1058" s="126">
        <f t="shared" si="18"/>
        <v>0</v>
      </c>
    </row>
    <row r="1059" s="11" customFormat="1" ht="25.05" hidden="1" customHeight="1" spans="1:4">
      <c r="A1059" s="129">
        <v>21404</v>
      </c>
      <c r="B1059" s="131" t="s">
        <v>909</v>
      </c>
      <c r="C1059" s="132">
        <f>SUM(C1060:C1063)</f>
        <v>3081</v>
      </c>
      <c r="D1059" s="126">
        <f t="shared" si="18"/>
        <v>3081</v>
      </c>
    </row>
    <row r="1060" s="120" customFormat="1" ht="25.05" customHeight="1" spans="1:4">
      <c r="A1060" s="127">
        <v>2140401</v>
      </c>
      <c r="B1060" s="127" t="s">
        <v>910</v>
      </c>
      <c r="C1060" s="81">
        <v>1110</v>
      </c>
      <c r="D1060" s="126">
        <f t="shared" si="18"/>
        <v>1110</v>
      </c>
    </row>
    <row r="1061" s="11" customFormat="1" ht="25.05" hidden="1" customHeight="1" spans="1:4">
      <c r="A1061" s="129">
        <v>2140402</v>
      </c>
      <c r="B1061" s="129" t="s">
        <v>911</v>
      </c>
      <c r="C1061" s="130">
        <v>49</v>
      </c>
      <c r="D1061" s="126">
        <f t="shared" si="18"/>
        <v>49</v>
      </c>
    </row>
    <row r="1062" s="11" customFormat="1" ht="25.05" hidden="1" customHeight="1" spans="1:4">
      <c r="A1062" s="129">
        <v>2140403</v>
      </c>
      <c r="B1062" s="129" t="s">
        <v>912</v>
      </c>
      <c r="C1062" s="130">
        <v>1889</v>
      </c>
      <c r="D1062" s="126">
        <f t="shared" si="18"/>
        <v>1889</v>
      </c>
    </row>
    <row r="1063" s="11" customFormat="1" ht="25.05" hidden="1" customHeight="1" spans="1:4">
      <c r="A1063" s="129">
        <v>2140499</v>
      </c>
      <c r="B1063" s="129" t="s">
        <v>913</v>
      </c>
      <c r="C1063" s="130">
        <v>33</v>
      </c>
      <c r="D1063" s="126">
        <f t="shared" si="18"/>
        <v>33</v>
      </c>
    </row>
    <row r="1064" s="120" customFormat="1" ht="25.05" customHeight="1" spans="1:4">
      <c r="A1064" s="127">
        <v>21405</v>
      </c>
      <c r="B1064" s="128" t="s">
        <v>914</v>
      </c>
      <c r="C1064" s="81">
        <f>SUM(C1065:C1070)</f>
        <v>0</v>
      </c>
      <c r="D1064" s="126">
        <f t="shared" si="18"/>
        <v>0</v>
      </c>
    </row>
    <row r="1065" s="120" customFormat="1" ht="25.05" customHeight="1" spans="1:4">
      <c r="A1065" s="127">
        <v>2140501</v>
      </c>
      <c r="B1065" s="127" t="s">
        <v>87</v>
      </c>
      <c r="C1065" s="81">
        <v>0</v>
      </c>
      <c r="D1065" s="126">
        <f t="shared" si="18"/>
        <v>0</v>
      </c>
    </row>
    <row r="1066" s="11" customFormat="1" ht="25.05" hidden="1" customHeight="1" spans="1:4">
      <c r="A1066" s="129">
        <v>2140502</v>
      </c>
      <c r="B1066" s="129" t="s">
        <v>88</v>
      </c>
      <c r="C1066" s="130">
        <v>0</v>
      </c>
      <c r="D1066" s="126">
        <f t="shared" si="18"/>
        <v>0</v>
      </c>
    </row>
    <row r="1067" s="11" customFormat="1" ht="25.05" hidden="1" customHeight="1" spans="1:4">
      <c r="A1067" s="129">
        <v>2140503</v>
      </c>
      <c r="B1067" s="129" t="s">
        <v>89</v>
      </c>
      <c r="C1067" s="130">
        <v>0</v>
      </c>
      <c r="D1067" s="126">
        <f t="shared" si="18"/>
        <v>0</v>
      </c>
    </row>
    <row r="1068" s="11" customFormat="1" ht="25.05" hidden="1" customHeight="1" spans="1:4">
      <c r="A1068" s="129">
        <v>2140504</v>
      </c>
      <c r="B1068" s="129" t="s">
        <v>900</v>
      </c>
      <c r="C1068" s="130">
        <v>0</v>
      </c>
      <c r="D1068" s="126">
        <f t="shared" si="18"/>
        <v>0</v>
      </c>
    </row>
    <row r="1069" s="120" customFormat="1" ht="25.05" customHeight="1" spans="1:4">
      <c r="A1069" s="127">
        <v>2140505</v>
      </c>
      <c r="B1069" s="127" t="s">
        <v>915</v>
      </c>
      <c r="C1069" s="81">
        <v>0</v>
      </c>
      <c r="D1069" s="126">
        <f t="shared" si="18"/>
        <v>0</v>
      </c>
    </row>
    <row r="1070" s="120" customFormat="1" ht="25.05" customHeight="1" spans="1:4">
      <c r="A1070" s="127">
        <v>2140599</v>
      </c>
      <c r="B1070" s="127" t="s">
        <v>916</v>
      </c>
      <c r="C1070" s="81">
        <v>0</v>
      </c>
      <c r="D1070" s="126">
        <f t="shared" si="18"/>
        <v>0</v>
      </c>
    </row>
    <row r="1071" s="120" customFormat="1" ht="25.05" customHeight="1" spans="1:4">
      <c r="A1071" s="127">
        <v>21406</v>
      </c>
      <c r="B1071" s="128" t="s">
        <v>917</v>
      </c>
      <c r="C1071" s="81">
        <f>SUM(C1072:C1075)</f>
        <v>686</v>
      </c>
      <c r="D1071" s="126">
        <f t="shared" si="18"/>
        <v>686</v>
      </c>
    </row>
    <row r="1072" s="11" customFormat="1" ht="25.05" hidden="1" customHeight="1" spans="1:4">
      <c r="A1072" s="129">
        <v>2140601</v>
      </c>
      <c r="B1072" s="129" t="s">
        <v>918</v>
      </c>
      <c r="C1072" s="130">
        <v>60</v>
      </c>
      <c r="D1072" s="126">
        <f t="shared" si="18"/>
        <v>60</v>
      </c>
    </row>
    <row r="1073" s="120" customFormat="1" ht="25.05" customHeight="1" spans="1:4">
      <c r="A1073" s="127">
        <v>2140602</v>
      </c>
      <c r="B1073" s="127" t="s">
        <v>919</v>
      </c>
      <c r="C1073" s="81">
        <v>626</v>
      </c>
      <c r="D1073" s="126">
        <f t="shared" si="18"/>
        <v>626</v>
      </c>
    </row>
    <row r="1074" s="11" customFormat="1" ht="25.05" hidden="1" customHeight="1" spans="1:4">
      <c r="A1074" s="129">
        <v>2140603</v>
      </c>
      <c r="B1074" s="129" t="s">
        <v>920</v>
      </c>
      <c r="C1074" s="130">
        <v>0</v>
      </c>
      <c r="D1074" s="126">
        <f t="shared" si="18"/>
        <v>0</v>
      </c>
    </row>
    <row r="1075" s="120" customFormat="1" ht="25.05" customHeight="1" spans="1:4">
      <c r="A1075" s="127">
        <v>2140699</v>
      </c>
      <c r="B1075" s="127" t="s">
        <v>921</v>
      </c>
      <c r="C1075" s="81">
        <v>0</v>
      </c>
      <c r="D1075" s="126">
        <f t="shared" si="18"/>
        <v>0</v>
      </c>
    </row>
    <row r="1076" s="11" customFormat="1" ht="25.05" hidden="1" customHeight="1" spans="1:4">
      <c r="A1076" s="129">
        <v>21499</v>
      </c>
      <c r="B1076" s="131" t="s">
        <v>922</v>
      </c>
      <c r="C1076" s="132">
        <f>SUM(C1077:C1078)</f>
        <v>0</v>
      </c>
      <c r="D1076" s="126">
        <f t="shared" si="18"/>
        <v>0</v>
      </c>
    </row>
    <row r="1077" s="11" customFormat="1" ht="25.05" hidden="1" customHeight="1" spans="1:4">
      <c r="A1077" s="129">
        <v>2149901</v>
      </c>
      <c r="B1077" s="129" t="s">
        <v>923</v>
      </c>
      <c r="C1077" s="130">
        <v>0</v>
      </c>
      <c r="D1077" s="126">
        <f t="shared" si="18"/>
        <v>0</v>
      </c>
    </row>
    <row r="1078" s="11" customFormat="1" ht="25.05" hidden="1" customHeight="1" spans="1:4">
      <c r="A1078" s="129">
        <v>2149999</v>
      </c>
      <c r="B1078" s="129" t="s">
        <v>924</v>
      </c>
      <c r="C1078" s="130">
        <v>0</v>
      </c>
      <c r="D1078" s="126">
        <f t="shared" si="18"/>
        <v>0</v>
      </c>
    </row>
    <row r="1079" s="120" customFormat="1" ht="25.05" customHeight="1" spans="1:4">
      <c r="A1079" s="127">
        <v>215</v>
      </c>
      <c r="B1079" s="128" t="s">
        <v>925</v>
      </c>
      <c r="C1079" s="81">
        <f>SUM(C1080,C1090,C1106,C1111,C1125,C1134,C1141,C1148)</f>
        <v>5384</v>
      </c>
      <c r="D1079" s="126">
        <f t="shared" si="18"/>
        <v>5384</v>
      </c>
    </row>
    <row r="1080" s="120" customFormat="1" ht="25.05" customHeight="1" spans="1:4">
      <c r="A1080" s="127">
        <v>21501</v>
      </c>
      <c r="B1080" s="128" t="s">
        <v>926</v>
      </c>
      <c r="C1080" s="81">
        <f>SUM(C1081:C1089)</f>
        <v>132</v>
      </c>
      <c r="D1080" s="126">
        <f t="shared" si="18"/>
        <v>132</v>
      </c>
    </row>
    <row r="1081" s="120" customFormat="1" ht="25.05" customHeight="1" spans="1:4">
      <c r="A1081" s="127">
        <v>2150101</v>
      </c>
      <c r="B1081" s="127" t="s">
        <v>87</v>
      </c>
      <c r="C1081" s="81">
        <v>129</v>
      </c>
      <c r="D1081" s="126">
        <f t="shared" si="18"/>
        <v>129</v>
      </c>
    </row>
    <row r="1082" s="120" customFormat="1" ht="25.05" customHeight="1" spans="1:4">
      <c r="A1082" s="127">
        <v>2150102</v>
      </c>
      <c r="B1082" s="127" t="s">
        <v>88</v>
      </c>
      <c r="C1082" s="81">
        <v>0</v>
      </c>
      <c r="D1082" s="126">
        <f t="shared" si="18"/>
        <v>0</v>
      </c>
    </row>
    <row r="1083" s="120" customFormat="1" ht="25.05" customHeight="1" spans="1:4">
      <c r="A1083" s="127">
        <v>2150103</v>
      </c>
      <c r="B1083" s="127" t="s">
        <v>89</v>
      </c>
      <c r="C1083" s="81">
        <v>0</v>
      </c>
      <c r="D1083" s="126">
        <f t="shared" si="18"/>
        <v>0</v>
      </c>
    </row>
    <row r="1084" s="11" customFormat="1" ht="25.05" hidden="1" customHeight="1" spans="1:4">
      <c r="A1084" s="129">
        <v>2150104</v>
      </c>
      <c r="B1084" s="129" t="s">
        <v>927</v>
      </c>
      <c r="C1084" s="130">
        <v>0</v>
      </c>
      <c r="D1084" s="126">
        <f t="shared" si="18"/>
        <v>0</v>
      </c>
    </row>
    <row r="1085" s="11" customFormat="1" ht="25.05" hidden="1" customHeight="1" spans="1:4">
      <c r="A1085" s="129">
        <v>2150105</v>
      </c>
      <c r="B1085" s="129" t="s">
        <v>928</v>
      </c>
      <c r="C1085" s="130">
        <v>0</v>
      </c>
      <c r="D1085" s="126">
        <f t="shared" si="18"/>
        <v>0</v>
      </c>
    </row>
    <row r="1086" s="120" customFormat="1" ht="25.05" customHeight="1" spans="1:4">
      <c r="A1086" s="127">
        <v>2150106</v>
      </c>
      <c r="B1086" s="127" t="s">
        <v>929</v>
      </c>
      <c r="C1086" s="81">
        <v>0</v>
      </c>
      <c r="D1086" s="126">
        <f t="shared" si="18"/>
        <v>0</v>
      </c>
    </row>
    <row r="1087" s="11" customFormat="1" ht="25.05" hidden="1" customHeight="1" spans="1:4">
      <c r="A1087" s="129">
        <v>2150107</v>
      </c>
      <c r="B1087" s="129" t="s">
        <v>930</v>
      </c>
      <c r="C1087" s="130">
        <v>0</v>
      </c>
      <c r="D1087" s="126">
        <f t="shared" si="18"/>
        <v>0</v>
      </c>
    </row>
    <row r="1088" s="11" customFormat="1" ht="25.05" hidden="1" customHeight="1" spans="1:4">
      <c r="A1088" s="129">
        <v>2150108</v>
      </c>
      <c r="B1088" s="129" t="s">
        <v>931</v>
      </c>
      <c r="C1088" s="130">
        <v>0</v>
      </c>
      <c r="D1088" s="126">
        <f t="shared" si="18"/>
        <v>0</v>
      </c>
    </row>
    <row r="1089" s="11" customFormat="1" ht="25.05" hidden="1" customHeight="1" spans="1:4">
      <c r="A1089" s="129">
        <v>2150199</v>
      </c>
      <c r="B1089" s="129" t="s">
        <v>932</v>
      </c>
      <c r="C1089" s="130">
        <v>3</v>
      </c>
      <c r="D1089" s="126">
        <f t="shared" si="18"/>
        <v>3</v>
      </c>
    </row>
    <row r="1090" s="120" customFormat="1" ht="25.05" customHeight="1" spans="1:4">
      <c r="A1090" s="127">
        <v>21502</v>
      </c>
      <c r="B1090" s="128" t="s">
        <v>933</v>
      </c>
      <c r="C1090" s="81">
        <f>SUM(C1091:C1105)</f>
        <v>457</v>
      </c>
      <c r="D1090" s="126">
        <f t="shared" si="18"/>
        <v>457</v>
      </c>
    </row>
    <row r="1091" s="11" customFormat="1" ht="25.05" hidden="1" customHeight="1" spans="1:4">
      <c r="A1091" s="129">
        <v>2150201</v>
      </c>
      <c r="B1091" s="129" t="s">
        <v>87</v>
      </c>
      <c r="C1091" s="130">
        <v>143</v>
      </c>
      <c r="D1091" s="126">
        <f t="shared" si="18"/>
        <v>143</v>
      </c>
    </row>
    <row r="1092" s="11" customFormat="1" ht="25.05" hidden="1" customHeight="1" spans="1:4">
      <c r="A1092" s="129">
        <v>2150202</v>
      </c>
      <c r="B1092" s="129" t="s">
        <v>88</v>
      </c>
      <c r="C1092" s="130">
        <v>108</v>
      </c>
      <c r="D1092" s="126">
        <f t="shared" si="18"/>
        <v>108</v>
      </c>
    </row>
    <row r="1093" s="11" customFormat="1" ht="25.05" hidden="1" customHeight="1" spans="1:4">
      <c r="A1093" s="129">
        <v>2150203</v>
      </c>
      <c r="B1093" s="129" t="s">
        <v>89</v>
      </c>
      <c r="C1093" s="130">
        <v>0</v>
      </c>
      <c r="D1093" s="126">
        <f t="shared" ref="D1093:D1156" si="19">C1093</f>
        <v>0</v>
      </c>
    </row>
    <row r="1094" s="11" customFormat="1" ht="25.05" hidden="1" customHeight="1" spans="1:4">
      <c r="A1094" s="129">
        <v>2150204</v>
      </c>
      <c r="B1094" s="129" t="s">
        <v>934</v>
      </c>
      <c r="C1094" s="130">
        <v>0</v>
      </c>
      <c r="D1094" s="126">
        <f t="shared" si="19"/>
        <v>0</v>
      </c>
    </row>
    <row r="1095" s="11" customFormat="1" ht="25.05" hidden="1" customHeight="1" spans="1:4">
      <c r="A1095" s="129">
        <v>2150205</v>
      </c>
      <c r="B1095" s="129" t="s">
        <v>935</v>
      </c>
      <c r="C1095" s="130">
        <v>0</v>
      </c>
      <c r="D1095" s="126">
        <f t="shared" si="19"/>
        <v>0</v>
      </c>
    </row>
    <row r="1096" s="120" customFormat="1" ht="25.05" customHeight="1" spans="1:4">
      <c r="A1096" s="127">
        <v>2150206</v>
      </c>
      <c r="B1096" s="127" t="s">
        <v>936</v>
      </c>
      <c r="C1096" s="81">
        <v>0</v>
      </c>
      <c r="D1096" s="126">
        <f t="shared" si="19"/>
        <v>0</v>
      </c>
    </row>
    <row r="1097" s="11" customFormat="1" ht="25.05" hidden="1" customHeight="1" spans="1:4">
      <c r="A1097" s="129">
        <v>2150207</v>
      </c>
      <c r="B1097" s="129" t="s">
        <v>937</v>
      </c>
      <c r="C1097" s="130">
        <v>0</v>
      </c>
      <c r="D1097" s="126">
        <f t="shared" si="19"/>
        <v>0</v>
      </c>
    </row>
    <row r="1098" s="11" customFormat="1" ht="25.05" hidden="1" customHeight="1" spans="1:4">
      <c r="A1098" s="129">
        <v>2150208</v>
      </c>
      <c r="B1098" s="129" t="s">
        <v>938</v>
      </c>
      <c r="C1098" s="130">
        <v>0</v>
      </c>
      <c r="D1098" s="126">
        <f t="shared" si="19"/>
        <v>0</v>
      </c>
    </row>
    <row r="1099" s="120" customFormat="1" ht="25.05" customHeight="1" spans="1:4">
      <c r="A1099" s="127">
        <v>2150209</v>
      </c>
      <c r="B1099" s="127" t="s">
        <v>939</v>
      </c>
      <c r="C1099" s="81">
        <v>0</v>
      </c>
      <c r="D1099" s="126">
        <f t="shared" si="19"/>
        <v>0</v>
      </c>
    </row>
    <row r="1100" s="120" customFormat="1" ht="25.05" customHeight="1" spans="1:4">
      <c r="A1100" s="127">
        <v>2150210</v>
      </c>
      <c r="B1100" s="127" t="s">
        <v>940</v>
      </c>
      <c r="C1100" s="81">
        <v>0</v>
      </c>
      <c r="D1100" s="126">
        <f t="shared" si="19"/>
        <v>0</v>
      </c>
    </row>
    <row r="1101" s="11" customFormat="1" ht="25.05" hidden="1" customHeight="1" spans="1:4">
      <c r="A1101" s="129">
        <v>2150212</v>
      </c>
      <c r="B1101" s="129" t="s">
        <v>941</v>
      </c>
      <c r="C1101" s="130">
        <v>0</v>
      </c>
      <c r="D1101" s="126">
        <f t="shared" si="19"/>
        <v>0</v>
      </c>
    </row>
    <row r="1102" s="120" customFormat="1" ht="25.05" customHeight="1" spans="1:4">
      <c r="A1102" s="127">
        <v>2150213</v>
      </c>
      <c r="B1102" s="127" t="s">
        <v>942</v>
      </c>
      <c r="C1102" s="81">
        <v>0</v>
      </c>
      <c r="D1102" s="126">
        <f t="shared" si="19"/>
        <v>0</v>
      </c>
    </row>
    <row r="1103" s="120" customFormat="1" ht="25.05" customHeight="1" spans="1:4">
      <c r="A1103" s="127">
        <v>2150214</v>
      </c>
      <c r="B1103" s="127" t="s">
        <v>943</v>
      </c>
      <c r="C1103" s="81">
        <v>0</v>
      </c>
      <c r="D1103" s="126">
        <f t="shared" si="19"/>
        <v>0</v>
      </c>
    </row>
    <row r="1104" s="11" customFormat="1" ht="25.05" hidden="1" customHeight="1" spans="1:4">
      <c r="A1104" s="129">
        <v>2150215</v>
      </c>
      <c r="B1104" s="129" t="s">
        <v>944</v>
      </c>
      <c r="C1104" s="130">
        <v>0</v>
      </c>
      <c r="D1104" s="126">
        <f t="shared" si="19"/>
        <v>0</v>
      </c>
    </row>
    <row r="1105" s="11" customFormat="1" ht="25.05" hidden="1" customHeight="1" spans="1:4">
      <c r="A1105" s="129">
        <v>2150299</v>
      </c>
      <c r="B1105" s="129" t="s">
        <v>945</v>
      </c>
      <c r="C1105" s="130">
        <v>206</v>
      </c>
      <c r="D1105" s="126">
        <f t="shared" si="19"/>
        <v>206</v>
      </c>
    </row>
    <row r="1106" s="11" customFormat="1" ht="25.05" hidden="1" customHeight="1" spans="1:4">
      <c r="A1106" s="129">
        <v>21503</v>
      </c>
      <c r="B1106" s="131" t="s">
        <v>946</v>
      </c>
      <c r="C1106" s="132">
        <f>SUM(C1107:C1110)</f>
        <v>37</v>
      </c>
      <c r="D1106" s="126">
        <f t="shared" si="19"/>
        <v>37</v>
      </c>
    </row>
    <row r="1107" s="11" customFormat="1" ht="25.05" hidden="1" customHeight="1" spans="1:4">
      <c r="A1107" s="129">
        <v>2150301</v>
      </c>
      <c r="B1107" s="129" t="s">
        <v>87</v>
      </c>
      <c r="C1107" s="130">
        <v>37</v>
      </c>
      <c r="D1107" s="126">
        <f t="shared" si="19"/>
        <v>37</v>
      </c>
    </row>
    <row r="1108" s="120" customFormat="1" ht="25.05" customHeight="1" spans="1:4">
      <c r="A1108" s="127">
        <v>2150302</v>
      </c>
      <c r="B1108" s="127" t="s">
        <v>88</v>
      </c>
      <c r="C1108" s="81">
        <v>0</v>
      </c>
      <c r="D1108" s="126">
        <f t="shared" si="19"/>
        <v>0</v>
      </c>
    </row>
    <row r="1109" s="120" customFormat="1" ht="25.05" customHeight="1" spans="1:4">
      <c r="A1109" s="127">
        <v>2150303</v>
      </c>
      <c r="B1109" s="127" t="s">
        <v>89</v>
      </c>
      <c r="C1109" s="81">
        <v>0</v>
      </c>
      <c r="D1109" s="126">
        <f t="shared" si="19"/>
        <v>0</v>
      </c>
    </row>
    <row r="1110" s="120" customFormat="1" ht="25.05" customHeight="1" spans="1:4">
      <c r="A1110" s="127">
        <v>2150399</v>
      </c>
      <c r="B1110" s="127" t="s">
        <v>947</v>
      </c>
      <c r="C1110" s="81">
        <v>0</v>
      </c>
      <c r="D1110" s="126">
        <f t="shared" si="19"/>
        <v>0</v>
      </c>
    </row>
    <row r="1111" s="120" customFormat="1" ht="25.05" customHeight="1" spans="1:4">
      <c r="A1111" s="127">
        <v>21505</v>
      </c>
      <c r="B1111" s="128" t="s">
        <v>948</v>
      </c>
      <c r="C1111" s="81">
        <f>SUM(C1112:C1124)</f>
        <v>2285</v>
      </c>
      <c r="D1111" s="126">
        <f t="shared" si="19"/>
        <v>2285</v>
      </c>
    </row>
    <row r="1112" s="120" customFormat="1" ht="25.05" customHeight="1" spans="1:4">
      <c r="A1112" s="127">
        <v>2150501</v>
      </c>
      <c r="B1112" s="127" t="s">
        <v>87</v>
      </c>
      <c r="C1112" s="81">
        <v>600</v>
      </c>
      <c r="D1112" s="126">
        <f t="shared" si="19"/>
        <v>600</v>
      </c>
    </row>
    <row r="1113" s="120" customFormat="1" ht="25.05" customHeight="1" spans="1:4">
      <c r="A1113" s="127">
        <v>2150502</v>
      </c>
      <c r="B1113" s="127" t="s">
        <v>88</v>
      </c>
      <c r="C1113" s="81">
        <v>206</v>
      </c>
      <c r="D1113" s="126">
        <f t="shared" si="19"/>
        <v>206</v>
      </c>
    </row>
    <row r="1114" s="11" customFormat="1" ht="25.05" hidden="1" customHeight="1" spans="1:4">
      <c r="A1114" s="129">
        <v>2150503</v>
      </c>
      <c r="B1114" s="129" t="s">
        <v>89</v>
      </c>
      <c r="C1114" s="130">
        <v>0</v>
      </c>
      <c r="D1114" s="126">
        <f t="shared" si="19"/>
        <v>0</v>
      </c>
    </row>
    <row r="1115" s="120" customFormat="1" ht="25.05" customHeight="1" spans="1:4">
      <c r="A1115" s="127">
        <v>2150505</v>
      </c>
      <c r="B1115" s="127" t="s">
        <v>949</v>
      </c>
      <c r="C1115" s="81">
        <v>0</v>
      </c>
      <c r="D1115" s="126">
        <f t="shared" si="19"/>
        <v>0</v>
      </c>
    </row>
    <row r="1116" s="11" customFormat="1" ht="25.05" hidden="1" customHeight="1" spans="1:4">
      <c r="A1116" s="129">
        <v>2150506</v>
      </c>
      <c r="B1116" s="129" t="s">
        <v>950</v>
      </c>
      <c r="C1116" s="130">
        <v>0</v>
      </c>
      <c r="D1116" s="126">
        <f t="shared" si="19"/>
        <v>0</v>
      </c>
    </row>
    <row r="1117" s="120" customFormat="1" ht="25.05" customHeight="1" spans="1:4">
      <c r="A1117" s="127">
        <v>2150507</v>
      </c>
      <c r="B1117" s="127" t="s">
        <v>951</v>
      </c>
      <c r="C1117" s="81">
        <v>0</v>
      </c>
      <c r="D1117" s="126">
        <f t="shared" si="19"/>
        <v>0</v>
      </c>
    </row>
    <row r="1118" s="120" customFormat="1" ht="25.05" customHeight="1" spans="1:4">
      <c r="A1118" s="127">
        <v>2150508</v>
      </c>
      <c r="B1118" s="127" t="s">
        <v>952</v>
      </c>
      <c r="C1118" s="81">
        <v>0</v>
      </c>
      <c r="D1118" s="126">
        <f t="shared" si="19"/>
        <v>0</v>
      </c>
    </row>
    <row r="1119" s="120" customFormat="1" ht="25.05" customHeight="1" spans="1:4">
      <c r="A1119" s="127">
        <v>2150509</v>
      </c>
      <c r="B1119" s="127" t="s">
        <v>953</v>
      </c>
      <c r="C1119" s="81">
        <v>0</v>
      </c>
      <c r="D1119" s="126">
        <f t="shared" si="19"/>
        <v>0</v>
      </c>
    </row>
    <row r="1120" s="120" customFormat="1" ht="25.05" customHeight="1" spans="1:4">
      <c r="A1120" s="127">
        <v>2150510</v>
      </c>
      <c r="B1120" s="127" t="s">
        <v>954</v>
      </c>
      <c r="C1120" s="81">
        <v>1416</v>
      </c>
      <c r="D1120" s="126">
        <f t="shared" si="19"/>
        <v>1416</v>
      </c>
    </row>
    <row r="1121" s="11" customFormat="1" ht="25.05" hidden="1" customHeight="1" spans="1:4">
      <c r="A1121" s="129">
        <v>2150511</v>
      </c>
      <c r="B1121" s="129" t="s">
        <v>955</v>
      </c>
      <c r="C1121" s="130">
        <v>0</v>
      </c>
      <c r="D1121" s="126">
        <f t="shared" si="19"/>
        <v>0</v>
      </c>
    </row>
    <row r="1122" s="11" customFormat="1" ht="25.05" hidden="1" customHeight="1" spans="1:4">
      <c r="A1122" s="129">
        <v>2150513</v>
      </c>
      <c r="B1122" s="129" t="s">
        <v>900</v>
      </c>
      <c r="C1122" s="130">
        <v>0</v>
      </c>
      <c r="D1122" s="126">
        <f t="shared" si="19"/>
        <v>0</v>
      </c>
    </row>
    <row r="1123" s="120" customFormat="1" ht="25.05" customHeight="1" spans="1:4">
      <c r="A1123" s="127">
        <v>2150515</v>
      </c>
      <c r="B1123" s="127" t="s">
        <v>956</v>
      </c>
      <c r="C1123" s="81">
        <v>0</v>
      </c>
      <c r="D1123" s="126">
        <f t="shared" si="19"/>
        <v>0</v>
      </c>
    </row>
    <row r="1124" s="120" customFormat="1" ht="25.05" customHeight="1" spans="1:4">
      <c r="A1124" s="127">
        <v>2150599</v>
      </c>
      <c r="B1124" s="127" t="s">
        <v>957</v>
      </c>
      <c r="C1124" s="81">
        <v>63</v>
      </c>
      <c r="D1124" s="126">
        <f t="shared" si="19"/>
        <v>63</v>
      </c>
    </row>
    <row r="1125" s="11" customFormat="1" ht="25.05" hidden="1" customHeight="1" spans="1:4">
      <c r="A1125" s="129">
        <v>21506</v>
      </c>
      <c r="B1125" s="131" t="s">
        <v>958</v>
      </c>
      <c r="C1125" s="132">
        <f>SUM(C1126:C1133)</f>
        <v>2455</v>
      </c>
      <c r="D1125" s="126">
        <f t="shared" si="19"/>
        <v>2455</v>
      </c>
    </row>
    <row r="1126" s="11" customFormat="1" ht="25.05" hidden="1" customHeight="1" spans="1:4">
      <c r="A1126" s="129">
        <v>2150601</v>
      </c>
      <c r="B1126" s="129" t="s">
        <v>87</v>
      </c>
      <c r="C1126" s="130">
        <v>866</v>
      </c>
      <c r="D1126" s="126">
        <f t="shared" si="19"/>
        <v>866</v>
      </c>
    </row>
    <row r="1127" s="11" customFormat="1" ht="25.05" hidden="1" customHeight="1" spans="1:4">
      <c r="A1127" s="129">
        <v>2150602</v>
      </c>
      <c r="B1127" s="129" t="s">
        <v>88</v>
      </c>
      <c r="C1127" s="130">
        <v>161</v>
      </c>
      <c r="D1127" s="126">
        <f t="shared" si="19"/>
        <v>161</v>
      </c>
    </row>
    <row r="1128" s="11" customFormat="1" ht="25.05" hidden="1" customHeight="1" spans="1:4">
      <c r="A1128" s="129">
        <v>2150603</v>
      </c>
      <c r="B1128" s="129" t="s">
        <v>89</v>
      </c>
      <c r="C1128" s="130">
        <v>0</v>
      </c>
      <c r="D1128" s="126">
        <f t="shared" si="19"/>
        <v>0</v>
      </c>
    </row>
    <row r="1129" s="120" customFormat="1" ht="25.05" customHeight="1" spans="1:4">
      <c r="A1129" s="127">
        <v>2150604</v>
      </c>
      <c r="B1129" s="127" t="s">
        <v>959</v>
      </c>
      <c r="C1129" s="81">
        <v>0</v>
      </c>
      <c r="D1129" s="126">
        <f t="shared" si="19"/>
        <v>0</v>
      </c>
    </row>
    <row r="1130" s="11" customFormat="1" ht="25.05" hidden="1" customHeight="1" spans="1:4">
      <c r="A1130" s="129">
        <v>2150605</v>
      </c>
      <c r="B1130" s="129" t="s">
        <v>960</v>
      </c>
      <c r="C1130" s="130">
        <v>98</v>
      </c>
      <c r="D1130" s="126">
        <f t="shared" si="19"/>
        <v>98</v>
      </c>
    </row>
    <row r="1131" s="120" customFormat="1" ht="25.05" customHeight="1" spans="1:4">
      <c r="A1131" s="127">
        <v>2150606</v>
      </c>
      <c r="B1131" s="127" t="s">
        <v>961</v>
      </c>
      <c r="C1131" s="81">
        <v>0</v>
      </c>
      <c r="D1131" s="126">
        <f t="shared" si="19"/>
        <v>0</v>
      </c>
    </row>
    <row r="1132" s="120" customFormat="1" ht="25.05" customHeight="1" spans="1:4">
      <c r="A1132" s="127">
        <v>2150607</v>
      </c>
      <c r="B1132" s="127" t="s">
        <v>962</v>
      </c>
      <c r="C1132" s="81">
        <v>1270</v>
      </c>
      <c r="D1132" s="126">
        <f t="shared" si="19"/>
        <v>1270</v>
      </c>
    </row>
    <row r="1133" s="120" customFormat="1" ht="25.05" customHeight="1" spans="1:4">
      <c r="A1133" s="127">
        <v>2150699</v>
      </c>
      <c r="B1133" s="127" t="s">
        <v>963</v>
      </c>
      <c r="C1133" s="81">
        <v>60</v>
      </c>
      <c r="D1133" s="126">
        <f t="shared" si="19"/>
        <v>60</v>
      </c>
    </row>
    <row r="1134" s="11" customFormat="1" ht="25.05" hidden="1" customHeight="1" spans="1:4">
      <c r="A1134" s="129">
        <v>21507</v>
      </c>
      <c r="B1134" s="131" t="s">
        <v>964</v>
      </c>
      <c r="C1134" s="132">
        <f>SUM(C1135:C1140)</f>
        <v>0</v>
      </c>
      <c r="D1134" s="126">
        <f t="shared" si="19"/>
        <v>0</v>
      </c>
    </row>
    <row r="1135" s="120" customFormat="1" ht="25.05" customHeight="1" spans="1:4">
      <c r="A1135" s="127">
        <v>2150701</v>
      </c>
      <c r="B1135" s="127" t="s">
        <v>87</v>
      </c>
      <c r="C1135" s="81">
        <v>0</v>
      </c>
      <c r="D1135" s="126">
        <f t="shared" si="19"/>
        <v>0</v>
      </c>
    </row>
    <row r="1136" s="11" customFormat="1" ht="25.05" hidden="1" customHeight="1" spans="1:4">
      <c r="A1136" s="129">
        <v>2150702</v>
      </c>
      <c r="B1136" s="129" t="s">
        <v>88</v>
      </c>
      <c r="C1136" s="130">
        <v>0</v>
      </c>
      <c r="D1136" s="126">
        <f t="shared" si="19"/>
        <v>0</v>
      </c>
    </row>
    <row r="1137" s="11" customFormat="1" ht="25.05" hidden="1" customHeight="1" spans="1:4">
      <c r="A1137" s="129">
        <v>2150703</v>
      </c>
      <c r="B1137" s="129" t="s">
        <v>89</v>
      </c>
      <c r="C1137" s="130">
        <v>0</v>
      </c>
      <c r="D1137" s="126">
        <f t="shared" si="19"/>
        <v>0</v>
      </c>
    </row>
    <row r="1138" s="11" customFormat="1" ht="25.05" hidden="1" customHeight="1" spans="1:4">
      <c r="A1138" s="129">
        <v>2150704</v>
      </c>
      <c r="B1138" s="129" t="s">
        <v>965</v>
      </c>
      <c r="C1138" s="130">
        <v>0</v>
      </c>
      <c r="D1138" s="126">
        <f t="shared" si="19"/>
        <v>0</v>
      </c>
    </row>
    <row r="1139" s="11" customFormat="1" ht="25.05" hidden="1" customHeight="1" spans="1:4">
      <c r="A1139" s="129">
        <v>2150705</v>
      </c>
      <c r="B1139" s="129" t="s">
        <v>966</v>
      </c>
      <c r="C1139" s="130">
        <v>0</v>
      </c>
      <c r="D1139" s="126">
        <f t="shared" si="19"/>
        <v>0</v>
      </c>
    </row>
    <row r="1140" s="11" customFormat="1" ht="25.05" hidden="1" customHeight="1" spans="1:4">
      <c r="A1140" s="129">
        <v>2150799</v>
      </c>
      <c r="B1140" s="129" t="s">
        <v>967</v>
      </c>
      <c r="C1140" s="130">
        <v>0</v>
      </c>
      <c r="D1140" s="126">
        <f t="shared" si="19"/>
        <v>0</v>
      </c>
    </row>
    <row r="1141" s="11" customFormat="1" ht="25.05" hidden="1" customHeight="1" spans="1:4">
      <c r="A1141" s="129">
        <v>21508</v>
      </c>
      <c r="B1141" s="131" t="s">
        <v>968</v>
      </c>
      <c r="C1141" s="132">
        <f>SUM(C1142:C1147)</f>
        <v>18</v>
      </c>
      <c r="D1141" s="126">
        <f t="shared" si="19"/>
        <v>18</v>
      </c>
    </row>
    <row r="1142" s="11" customFormat="1" ht="25.05" hidden="1" customHeight="1" spans="1:4">
      <c r="A1142" s="129">
        <v>2150801</v>
      </c>
      <c r="B1142" s="129" t="s">
        <v>87</v>
      </c>
      <c r="C1142" s="130">
        <v>0</v>
      </c>
      <c r="D1142" s="126">
        <f t="shared" si="19"/>
        <v>0</v>
      </c>
    </row>
    <row r="1143" s="120" customFormat="1" ht="25.05" customHeight="1" spans="1:4">
      <c r="A1143" s="127">
        <v>2150802</v>
      </c>
      <c r="B1143" s="127" t="s">
        <v>88</v>
      </c>
      <c r="C1143" s="81">
        <v>0</v>
      </c>
      <c r="D1143" s="126">
        <f t="shared" si="19"/>
        <v>0</v>
      </c>
    </row>
    <row r="1144" s="11" customFormat="1" ht="25.05" hidden="1" customHeight="1" spans="1:4">
      <c r="A1144" s="129">
        <v>2150803</v>
      </c>
      <c r="B1144" s="129" t="s">
        <v>89</v>
      </c>
      <c r="C1144" s="130">
        <v>0</v>
      </c>
      <c r="D1144" s="126">
        <f t="shared" si="19"/>
        <v>0</v>
      </c>
    </row>
    <row r="1145" s="11" customFormat="1" ht="25.05" hidden="1" customHeight="1" spans="1:4">
      <c r="A1145" s="129">
        <v>2150804</v>
      </c>
      <c r="B1145" s="129" t="s">
        <v>969</v>
      </c>
      <c r="C1145" s="130">
        <v>18</v>
      </c>
      <c r="D1145" s="126">
        <f t="shared" si="19"/>
        <v>18</v>
      </c>
    </row>
    <row r="1146" s="120" customFormat="1" ht="25.05" customHeight="1" spans="1:4">
      <c r="A1146" s="127">
        <v>2150805</v>
      </c>
      <c r="B1146" s="127" t="s">
        <v>970</v>
      </c>
      <c r="C1146" s="81">
        <v>0</v>
      </c>
      <c r="D1146" s="126">
        <f t="shared" si="19"/>
        <v>0</v>
      </c>
    </row>
    <row r="1147" s="11" customFormat="1" ht="25.05" hidden="1" customHeight="1" spans="1:4">
      <c r="A1147" s="129">
        <v>2150899</v>
      </c>
      <c r="B1147" s="129" t="s">
        <v>971</v>
      </c>
      <c r="C1147" s="130">
        <v>0</v>
      </c>
      <c r="D1147" s="126">
        <f t="shared" si="19"/>
        <v>0</v>
      </c>
    </row>
    <row r="1148" s="11" customFormat="1" ht="25.05" hidden="1" customHeight="1" spans="1:4">
      <c r="A1148" s="129">
        <v>21599</v>
      </c>
      <c r="B1148" s="131" t="s">
        <v>972</v>
      </c>
      <c r="C1148" s="132">
        <f>SUM(C1149:C1154)</f>
        <v>0</v>
      </c>
      <c r="D1148" s="126">
        <f t="shared" si="19"/>
        <v>0</v>
      </c>
    </row>
    <row r="1149" s="11" customFormat="1" ht="25.05" hidden="1" customHeight="1" spans="1:4">
      <c r="A1149" s="129">
        <v>2159901</v>
      </c>
      <c r="B1149" s="129" t="s">
        <v>973</v>
      </c>
      <c r="C1149" s="130">
        <v>0</v>
      </c>
      <c r="D1149" s="126">
        <f t="shared" si="19"/>
        <v>0</v>
      </c>
    </row>
    <row r="1150" s="11" customFormat="1" ht="25.05" hidden="1" customHeight="1" spans="1:4">
      <c r="A1150" s="129">
        <v>2159902</v>
      </c>
      <c r="B1150" s="129" t="s">
        <v>974</v>
      </c>
      <c r="C1150" s="130">
        <v>0</v>
      </c>
      <c r="D1150" s="126">
        <f t="shared" si="19"/>
        <v>0</v>
      </c>
    </row>
    <row r="1151" s="11" customFormat="1" ht="25.05" hidden="1" customHeight="1" spans="1:4">
      <c r="A1151" s="129">
        <v>2159904</v>
      </c>
      <c r="B1151" s="129" t="s">
        <v>975</v>
      </c>
      <c r="C1151" s="130">
        <v>0</v>
      </c>
      <c r="D1151" s="126">
        <f t="shared" si="19"/>
        <v>0</v>
      </c>
    </row>
    <row r="1152" s="11" customFormat="1" ht="25.05" hidden="1" customHeight="1" spans="1:4">
      <c r="A1152" s="129">
        <v>2159905</v>
      </c>
      <c r="B1152" s="129" t="s">
        <v>976</v>
      </c>
      <c r="C1152" s="130">
        <v>0</v>
      </c>
      <c r="D1152" s="126">
        <f t="shared" si="19"/>
        <v>0</v>
      </c>
    </row>
    <row r="1153" s="11" customFormat="1" ht="25.05" hidden="1" customHeight="1" spans="1:4">
      <c r="A1153" s="129">
        <v>2159906</v>
      </c>
      <c r="B1153" s="129" t="s">
        <v>977</v>
      </c>
      <c r="C1153" s="130">
        <v>0</v>
      </c>
      <c r="D1153" s="126">
        <f t="shared" si="19"/>
        <v>0</v>
      </c>
    </row>
    <row r="1154" s="120" customFormat="1" ht="25.05" customHeight="1" spans="1:4">
      <c r="A1154" s="127">
        <v>2159999</v>
      </c>
      <c r="B1154" s="127" t="s">
        <v>978</v>
      </c>
      <c r="C1154" s="81">
        <v>0</v>
      </c>
      <c r="D1154" s="126">
        <f t="shared" si="19"/>
        <v>0</v>
      </c>
    </row>
    <row r="1155" s="11" customFormat="1" ht="25.05" hidden="1" customHeight="1" spans="1:4">
      <c r="A1155" s="129">
        <v>216</v>
      </c>
      <c r="B1155" s="131" t="s">
        <v>979</v>
      </c>
      <c r="C1155" s="132">
        <f>SUM(C1156,C1166,C1173,C1179)</f>
        <v>1225</v>
      </c>
      <c r="D1155" s="126">
        <f t="shared" si="19"/>
        <v>1225</v>
      </c>
    </row>
    <row r="1156" s="11" customFormat="1" ht="25.05" hidden="1" customHeight="1" spans="1:4">
      <c r="A1156" s="129">
        <v>21602</v>
      </c>
      <c r="B1156" s="131" t="s">
        <v>980</v>
      </c>
      <c r="C1156" s="132">
        <f>SUM(C1157:C1165)</f>
        <v>226</v>
      </c>
      <c r="D1156" s="126">
        <f t="shared" si="19"/>
        <v>226</v>
      </c>
    </row>
    <row r="1157" s="120" customFormat="1" ht="25.05" customHeight="1" spans="1:4">
      <c r="A1157" s="127">
        <v>2160201</v>
      </c>
      <c r="B1157" s="127" t="s">
        <v>87</v>
      </c>
      <c r="C1157" s="81">
        <v>178</v>
      </c>
      <c r="D1157" s="126">
        <f t="shared" ref="D1157:D1184" si="20">C1157</f>
        <v>178</v>
      </c>
    </row>
    <row r="1158" s="120" customFormat="1" ht="25.05" customHeight="1" spans="1:4">
      <c r="A1158" s="127">
        <v>2160202</v>
      </c>
      <c r="B1158" s="127" t="s">
        <v>88</v>
      </c>
      <c r="C1158" s="81">
        <v>0</v>
      </c>
      <c r="D1158" s="126">
        <f t="shared" si="20"/>
        <v>0</v>
      </c>
    </row>
    <row r="1159" s="11" customFormat="1" ht="25.05" hidden="1" customHeight="1" spans="1:4">
      <c r="A1159" s="129">
        <v>2160203</v>
      </c>
      <c r="B1159" s="129" t="s">
        <v>89</v>
      </c>
      <c r="C1159" s="130">
        <v>0</v>
      </c>
      <c r="D1159" s="126">
        <f t="shared" si="20"/>
        <v>0</v>
      </c>
    </row>
    <row r="1160" s="11" customFormat="1" ht="25.05" hidden="1" customHeight="1" spans="1:4">
      <c r="A1160" s="129">
        <v>2160216</v>
      </c>
      <c r="B1160" s="129" t="s">
        <v>981</v>
      </c>
      <c r="C1160" s="130">
        <v>3</v>
      </c>
      <c r="D1160" s="126">
        <f t="shared" si="20"/>
        <v>3</v>
      </c>
    </row>
    <row r="1161" s="11" customFormat="1" ht="25.05" hidden="1" customHeight="1" spans="1:4">
      <c r="A1161" s="129">
        <v>2160217</v>
      </c>
      <c r="B1161" s="129" t="s">
        <v>982</v>
      </c>
      <c r="C1161" s="130">
        <v>0</v>
      </c>
      <c r="D1161" s="126">
        <f t="shared" si="20"/>
        <v>0</v>
      </c>
    </row>
    <row r="1162" s="120" customFormat="1" ht="25.05" customHeight="1" spans="1:4">
      <c r="A1162" s="127">
        <v>2160218</v>
      </c>
      <c r="B1162" s="127" t="s">
        <v>983</v>
      </c>
      <c r="C1162" s="81">
        <v>0</v>
      </c>
      <c r="D1162" s="126">
        <f t="shared" si="20"/>
        <v>0</v>
      </c>
    </row>
    <row r="1163" s="11" customFormat="1" ht="25.05" hidden="1" customHeight="1" spans="1:4">
      <c r="A1163" s="129">
        <v>2160219</v>
      </c>
      <c r="B1163" s="129" t="s">
        <v>984</v>
      </c>
      <c r="C1163" s="130">
        <v>0</v>
      </c>
      <c r="D1163" s="126">
        <f t="shared" si="20"/>
        <v>0</v>
      </c>
    </row>
    <row r="1164" s="11" customFormat="1" ht="25.05" hidden="1" customHeight="1" spans="1:4">
      <c r="A1164" s="129">
        <v>2160250</v>
      </c>
      <c r="B1164" s="129" t="s">
        <v>96</v>
      </c>
      <c r="C1164" s="130">
        <v>28</v>
      </c>
      <c r="D1164" s="126">
        <f t="shared" si="20"/>
        <v>28</v>
      </c>
    </row>
    <row r="1165" s="11" customFormat="1" ht="25.05" hidden="1" customHeight="1" spans="1:4">
      <c r="A1165" s="129">
        <v>2160299</v>
      </c>
      <c r="B1165" s="129" t="s">
        <v>985</v>
      </c>
      <c r="C1165" s="130">
        <v>17</v>
      </c>
      <c r="D1165" s="126">
        <f t="shared" si="20"/>
        <v>17</v>
      </c>
    </row>
    <row r="1166" s="120" customFormat="1" ht="25.05" customHeight="1" spans="1:4">
      <c r="A1166" s="127">
        <v>21605</v>
      </c>
      <c r="B1166" s="128" t="s">
        <v>986</v>
      </c>
      <c r="C1166" s="81">
        <f>SUM(C1167:C1172)</f>
        <v>352</v>
      </c>
      <c r="D1166" s="126">
        <f t="shared" si="20"/>
        <v>352</v>
      </c>
    </row>
    <row r="1167" s="120" customFormat="1" ht="25.05" customHeight="1" spans="1:4">
      <c r="A1167" s="127">
        <v>2160501</v>
      </c>
      <c r="B1167" s="127" t="s">
        <v>87</v>
      </c>
      <c r="C1167" s="81">
        <v>3</v>
      </c>
      <c r="D1167" s="126">
        <f t="shared" si="20"/>
        <v>3</v>
      </c>
    </row>
    <row r="1168" s="120" customFormat="1" ht="25.05" customHeight="1" spans="1:4">
      <c r="A1168" s="127">
        <v>2160502</v>
      </c>
      <c r="B1168" s="127" t="s">
        <v>88</v>
      </c>
      <c r="C1168" s="81">
        <v>81</v>
      </c>
      <c r="D1168" s="126">
        <f t="shared" si="20"/>
        <v>81</v>
      </c>
    </row>
    <row r="1169" s="120" customFormat="1" ht="25.05" customHeight="1" spans="1:4">
      <c r="A1169" s="127">
        <v>2160503</v>
      </c>
      <c r="B1169" s="127" t="s">
        <v>89</v>
      </c>
      <c r="C1169" s="81">
        <v>0</v>
      </c>
      <c r="D1169" s="126">
        <f t="shared" si="20"/>
        <v>0</v>
      </c>
    </row>
    <row r="1170" s="11" customFormat="1" ht="25.05" hidden="1" customHeight="1" spans="1:4">
      <c r="A1170" s="129">
        <v>2160504</v>
      </c>
      <c r="B1170" s="129" t="s">
        <v>987</v>
      </c>
      <c r="C1170" s="130">
        <v>258</v>
      </c>
      <c r="D1170" s="126">
        <f t="shared" si="20"/>
        <v>258</v>
      </c>
    </row>
    <row r="1171" s="11" customFormat="1" ht="25.05" hidden="1" customHeight="1" spans="1:4">
      <c r="A1171" s="129">
        <v>2160505</v>
      </c>
      <c r="B1171" s="129" t="s">
        <v>988</v>
      </c>
      <c r="C1171" s="130">
        <v>0</v>
      </c>
      <c r="D1171" s="126">
        <f t="shared" si="20"/>
        <v>0</v>
      </c>
    </row>
    <row r="1172" s="11" customFormat="1" ht="25.05" hidden="1" customHeight="1" spans="1:4">
      <c r="A1172" s="129">
        <v>2160599</v>
      </c>
      <c r="B1172" s="129" t="s">
        <v>989</v>
      </c>
      <c r="C1172" s="130">
        <v>10</v>
      </c>
      <c r="D1172" s="126">
        <f t="shared" si="20"/>
        <v>10</v>
      </c>
    </row>
    <row r="1173" s="11" customFormat="1" ht="25.05" hidden="1" customHeight="1" spans="1:4">
      <c r="A1173" s="129">
        <v>21606</v>
      </c>
      <c r="B1173" s="131" t="s">
        <v>990</v>
      </c>
      <c r="C1173" s="132">
        <f>SUM(C1174:C1178)</f>
        <v>194</v>
      </c>
      <c r="D1173" s="126">
        <f t="shared" si="20"/>
        <v>194</v>
      </c>
    </row>
    <row r="1174" s="11" customFormat="1" ht="25.05" hidden="1" customHeight="1" spans="1:4">
      <c r="A1174" s="129">
        <v>2160601</v>
      </c>
      <c r="B1174" s="129" t="s">
        <v>87</v>
      </c>
      <c r="C1174" s="130">
        <v>0</v>
      </c>
      <c r="D1174" s="126">
        <f t="shared" si="20"/>
        <v>0</v>
      </c>
    </row>
    <row r="1175" s="11" customFormat="1" ht="25.05" hidden="1" customHeight="1" spans="1:4">
      <c r="A1175" s="129">
        <v>2160602</v>
      </c>
      <c r="B1175" s="129" t="s">
        <v>88</v>
      </c>
      <c r="C1175" s="130">
        <v>0</v>
      </c>
      <c r="D1175" s="126">
        <f t="shared" si="20"/>
        <v>0</v>
      </c>
    </row>
    <row r="1176" s="120" customFormat="1" ht="25.05" customHeight="1" spans="1:4">
      <c r="A1176" s="127">
        <v>2160603</v>
      </c>
      <c r="B1176" s="127" t="s">
        <v>89</v>
      </c>
      <c r="C1176" s="81">
        <v>0</v>
      </c>
      <c r="D1176" s="126">
        <f t="shared" si="20"/>
        <v>0</v>
      </c>
    </row>
    <row r="1177" s="120" customFormat="1" ht="25.05" customHeight="1" spans="1:4">
      <c r="A1177" s="127">
        <v>2160607</v>
      </c>
      <c r="B1177" s="127" t="s">
        <v>991</v>
      </c>
      <c r="C1177" s="81">
        <v>0</v>
      </c>
      <c r="D1177" s="126">
        <f t="shared" si="20"/>
        <v>0</v>
      </c>
    </row>
    <row r="1178" s="11" customFormat="1" ht="25.05" hidden="1" customHeight="1" spans="1:4">
      <c r="A1178" s="129">
        <v>2160699</v>
      </c>
      <c r="B1178" s="129" t="s">
        <v>992</v>
      </c>
      <c r="C1178" s="130">
        <v>194</v>
      </c>
      <c r="D1178" s="126">
        <f t="shared" si="20"/>
        <v>194</v>
      </c>
    </row>
    <row r="1179" s="11" customFormat="1" ht="25.05" hidden="1" customHeight="1" spans="1:4">
      <c r="A1179" s="129">
        <v>21699</v>
      </c>
      <c r="B1179" s="131" t="s">
        <v>993</v>
      </c>
      <c r="C1179" s="132">
        <f>SUM(C1180:C1181)</f>
        <v>453</v>
      </c>
      <c r="D1179" s="126">
        <f t="shared" si="20"/>
        <v>453</v>
      </c>
    </row>
    <row r="1180" s="120" customFormat="1" ht="25.05" customHeight="1" spans="1:4">
      <c r="A1180" s="127">
        <v>2169901</v>
      </c>
      <c r="B1180" s="127" t="s">
        <v>994</v>
      </c>
      <c r="C1180" s="81">
        <v>0</v>
      </c>
      <c r="D1180" s="126">
        <f t="shared" si="20"/>
        <v>0</v>
      </c>
    </row>
    <row r="1181" s="120" customFormat="1" ht="25.05" customHeight="1" spans="1:4">
      <c r="A1181" s="127">
        <v>2169999</v>
      </c>
      <c r="B1181" s="127" t="s">
        <v>995</v>
      </c>
      <c r="C1181" s="81">
        <v>453</v>
      </c>
      <c r="D1181" s="126">
        <f t="shared" si="20"/>
        <v>453</v>
      </c>
    </row>
    <row r="1182" s="11" customFormat="1" ht="25.05" hidden="1" customHeight="1" spans="1:4">
      <c r="A1182" s="129">
        <v>217</v>
      </c>
      <c r="B1182" s="131" t="s">
        <v>996</v>
      </c>
      <c r="C1182" s="132">
        <f>SUM(C1183,C1190,C1200,C1206,C1209)</f>
        <v>10</v>
      </c>
      <c r="D1182" s="126">
        <f t="shared" si="20"/>
        <v>10</v>
      </c>
    </row>
    <row r="1183" s="11" customFormat="1" ht="25.05" hidden="1" customHeight="1" spans="1:4">
      <c r="A1183" s="129">
        <v>21701</v>
      </c>
      <c r="B1183" s="131" t="s">
        <v>997</v>
      </c>
      <c r="C1183" s="132">
        <f>SUM(C1184:C1189)</f>
        <v>10</v>
      </c>
      <c r="D1183" s="126">
        <f t="shared" si="20"/>
        <v>10</v>
      </c>
    </row>
    <row r="1184" ht="25.05" customHeight="1" spans="1:4">
      <c r="A1184" s="127">
        <v>2170101</v>
      </c>
      <c r="B1184" s="127" t="s">
        <v>87</v>
      </c>
      <c r="C1184" s="81">
        <v>0</v>
      </c>
      <c r="D1184" s="126">
        <f t="shared" si="20"/>
        <v>0</v>
      </c>
    </row>
    <row r="1185" spans="1:3">
      <c r="A1185" s="127">
        <v>2170102</v>
      </c>
      <c r="B1185" s="127" t="s">
        <v>88</v>
      </c>
      <c r="C1185" s="81">
        <v>0</v>
      </c>
    </row>
    <row r="1186" spans="1:3">
      <c r="A1186" s="127">
        <v>2170103</v>
      </c>
      <c r="B1186" s="127" t="s">
        <v>89</v>
      </c>
      <c r="C1186" s="81">
        <v>0</v>
      </c>
    </row>
    <row r="1187" spans="1:3">
      <c r="A1187" s="127">
        <v>2170104</v>
      </c>
      <c r="B1187" s="127" t="s">
        <v>998</v>
      </c>
      <c r="C1187" s="81">
        <v>0</v>
      </c>
    </row>
    <row r="1188" spans="1:3">
      <c r="A1188" s="127">
        <v>2170150</v>
      </c>
      <c r="B1188" s="127" t="s">
        <v>96</v>
      </c>
      <c r="C1188" s="81">
        <v>0</v>
      </c>
    </row>
    <row r="1189" spans="1:3">
      <c r="A1189" s="127">
        <v>2170199</v>
      </c>
      <c r="B1189" s="127" t="s">
        <v>999</v>
      </c>
      <c r="C1189" s="81">
        <v>10</v>
      </c>
    </row>
    <row r="1190" spans="1:3">
      <c r="A1190" s="127">
        <v>21702</v>
      </c>
      <c r="B1190" s="128" t="s">
        <v>1000</v>
      </c>
      <c r="C1190" s="81">
        <f>SUM(C1191:C1199)</f>
        <v>0</v>
      </c>
    </row>
    <row r="1191" spans="1:3">
      <c r="A1191" s="127">
        <v>2170201</v>
      </c>
      <c r="B1191" s="127" t="s">
        <v>1001</v>
      </c>
      <c r="C1191" s="81">
        <v>0</v>
      </c>
    </row>
    <row r="1192" spans="1:3">
      <c r="A1192" s="127">
        <v>2170202</v>
      </c>
      <c r="B1192" s="127" t="s">
        <v>1002</v>
      </c>
      <c r="C1192" s="81">
        <v>0</v>
      </c>
    </row>
    <row r="1193" spans="1:3">
      <c r="A1193" s="127">
        <v>2170203</v>
      </c>
      <c r="B1193" s="127" t="s">
        <v>1003</v>
      </c>
      <c r="C1193" s="81">
        <v>0</v>
      </c>
    </row>
    <row r="1194" spans="1:3">
      <c r="A1194" s="127">
        <v>2170204</v>
      </c>
      <c r="B1194" s="127" t="s">
        <v>1004</v>
      </c>
      <c r="C1194" s="81">
        <v>0</v>
      </c>
    </row>
    <row r="1195" spans="1:3">
      <c r="A1195" s="127">
        <v>2170205</v>
      </c>
      <c r="B1195" s="127" t="s">
        <v>1005</v>
      </c>
      <c r="C1195" s="81">
        <v>0</v>
      </c>
    </row>
    <row r="1196" spans="1:3">
      <c r="A1196" s="127">
        <v>2170206</v>
      </c>
      <c r="B1196" s="127" t="s">
        <v>1006</v>
      </c>
      <c r="C1196" s="81">
        <v>0</v>
      </c>
    </row>
    <row r="1197" spans="1:3">
      <c r="A1197" s="127">
        <v>2170207</v>
      </c>
      <c r="B1197" s="127" t="s">
        <v>1007</v>
      </c>
      <c r="C1197" s="81">
        <v>0</v>
      </c>
    </row>
    <row r="1198" spans="1:3">
      <c r="A1198" s="127">
        <v>2170208</v>
      </c>
      <c r="B1198" s="127" t="s">
        <v>1008</v>
      </c>
      <c r="C1198" s="81">
        <v>0</v>
      </c>
    </row>
    <row r="1199" spans="1:3">
      <c r="A1199" s="127">
        <v>2170299</v>
      </c>
      <c r="B1199" s="127" t="s">
        <v>1009</v>
      </c>
      <c r="C1199" s="81">
        <v>0</v>
      </c>
    </row>
    <row r="1200" spans="1:3">
      <c r="A1200" s="127">
        <v>21703</v>
      </c>
      <c r="B1200" s="128" t="s">
        <v>1010</v>
      </c>
      <c r="C1200" s="81">
        <f>SUM(C1201:C1205)</f>
        <v>0</v>
      </c>
    </row>
    <row r="1201" spans="1:3">
      <c r="A1201" s="127">
        <v>2170301</v>
      </c>
      <c r="B1201" s="127" t="s">
        <v>1011</v>
      </c>
      <c r="C1201" s="81">
        <v>0</v>
      </c>
    </row>
    <row r="1202" spans="1:3">
      <c r="A1202" s="127">
        <v>2170302</v>
      </c>
      <c r="B1202" s="127" t="s">
        <v>1012</v>
      </c>
      <c r="C1202" s="81">
        <v>0</v>
      </c>
    </row>
    <row r="1203" spans="1:3">
      <c r="A1203" s="127">
        <v>2170303</v>
      </c>
      <c r="B1203" s="127" t="s">
        <v>1013</v>
      </c>
      <c r="C1203" s="81">
        <v>0</v>
      </c>
    </row>
    <row r="1204" spans="1:3">
      <c r="A1204" s="127">
        <v>2170304</v>
      </c>
      <c r="B1204" s="127" t="s">
        <v>1014</v>
      </c>
      <c r="C1204" s="81">
        <v>0</v>
      </c>
    </row>
    <row r="1205" spans="1:3">
      <c r="A1205" s="127">
        <v>2170399</v>
      </c>
      <c r="B1205" s="127" t="s">
        <v>1015</v>
      </c>
      <c r="C1205" s="81">
        <v>0</v>
      </c>
    </row>
    <row r="1206" spans="1:3">
      <c r="A1206" s="127">
        <v>21704</v>
      </c>
      <c r="B1206" s="128" t="s">
        <v>1016</v>
      </c>
      <c r="C1206" s="81">
        <f>SUM(C1207:C1208)</f>
        <v>0</v>
      </c>
    </row>
    <row r="1207" spans="1:3">
      <c r="A1207" s="127">
        <v>2170401</v>
      </c>
      <c r="B1207" s="127" t="s">
        <v>1017</v>
      </c>
      <c r="C1207" s="81">
        <v>0</v>
      </c>
    </row>
    <row r="1208" spans="1:3">
      <c r="A1208" s="127">
        <v>2170499</v>
      </c>
      <c r="B1208" s="127" t="s">
        <v>1018</v>
      </c>
      <c r="C1208" s="81">
        <v>0</v>
      </c>
    </row>
    <row r="1209" spans="1:3">
      <c r="A1209" s="127">
        <v>21799</v>
      </c>
      <c r="B1209" s="128" t="s">
        <v>1019</v>
      </c>
      <c r="C1209" s="81">
        <f>C1210</f>
        <v>0</v>
      </c>
    </row>
    <row r="1210" spans="1:3">
      <c r="A1210" s="127">
        <v>2179901</v>
      </c>
      <c r="B1210" s="127" t="s">
        <v>1020</v>
      </c>
      <c r="C1210" s="81">
        <v>0</v>
      </c>
    </row>
    <row r="1211" spans="1:3">
      <c r="A1211" s="127">
        <v>219</v>
      </c>
      <c r="B1211" s="128" t="s">
        <v>1021</v>
      </c>
      <c r="C1211" s="81">
        <f>SUM(C1212:C1220)</f>
        <v>0</v>
      </c>
    </row>
    <row r="1212" spans="1:3">
      <c r="A1212" s="127">
        <v>21901</v>
      </c>
      <c r="B1212" s="128" t="s">
        <v>1022</v>
      </c>
      <c r="C1212" s="81">
        <v>0</v>
      </c>
    </row>
    <row r="1213" spans="1:3">
      <c r="A1213" s="127">
        <v>21902</v>
      </c>
      <c r="B1213" s="128" t="s">
        <v>1023</v>
      </c>
      <c r="C1213" s="81">
        <v>0</v>
      </c>
    </row>
    <row r="1214" spans="1:3">
      <c r="A1214" s="127">
        <v>21903</v>
      </c>
      <c r="B1214" s="128" t="s">
        <v>1024</v>
      </c>
      <c r="C1214" s="81">
        <v>0</v>
      </c>
    </row>
    <row r="1215" spans="1:3">
      <c r="A1215" s="127">
        <v>21904</v>
      </c>
      <c r="B1215" s="128" t="s">
        <v>1025</v>
      </c>
      <c r="C1215" s="81">
        <v>0</v>
      </c>
    </row>
    <row r="1216" spans="1:3">
      <c r="A1216" s="127">
        <v>21905</v>
      </c>
      <c r="B1216" s="128" t="s">
        <v>1026</v>
      </c>
      <c r="C1216" s="81">
        <v>0</v>
      </c>
    </row>
    <row r="1217" spans="1:3">
      <c r="A1217" s="127">
        <v>21906</v>
      </c>
      <c r="B1217" s="128" t="s">
        <v>754</v>
      </c>
      <c r="C1217" s="81">
        <v>0</v>
      </c>
    </row>
    <row r="1218" spans="1:3">
      <c r="A1218" s="127">
        <v>21907</v>
      </c>
      <c r="B1218" s="128" t="s">
        <v>1027</v>
      </c>
      <c r="C1218" s="81">
        <v>0</v>
      </c>
    </row>
    <row r="1219" spans="1:3">
      <c r="A1219" s="127">
        <v>21908</v>
      </c>
      <c r="B1219" s="128" t="s">
        <v>1028</v>
      </c>
      <c r="C1219" s="81">
        <v>0</v>
      </c>
    </row>
    <row r="1220" spans="1:3">
      <c r="A1220" s="127">
        <v>21999</v>
      </c>
      <c r="B1220" s="128" t="s">
        <v>1029</v>
      </c>
      <c r="C1220" s="81">
        <v>0</v>
      </c>
    </row>
    <row r="1221" spans="1:3">
      <c r="A1221" s="127">
        <v>220</v>
      </c>
      <c r="B1221" s="128" t="s">
        <v>1030</v>
      </c>
      <c r="C1221" s="81">
        <f>SUM(C1222,C1242,C1262,C1271,C1284,C1299)</f>
        <v>832</v>
      </c>
    </row>
    <row r="1222" spans="1:3">
      <c r="A1222" s="127">
        <v>22001</v>
      </c>
      <c r="B1222" s="128" t="s">
        <v>1031</v>
      </c>
      <c r="C1222" s="81">
        <f>SUM(C1223:C1241)</f>
        <v>695</v>
      </c>
    </row>
    <row r="1223" spans="1:3">
      <c r="A1223" s="127">
        <v>2200101</v>
      </c>
      <c r="B1223" s="127" t="s">
        <v>87</v>
      </c>
      <c r="C1223" s="81">
        <v>1164</v>
      </c>
    </row>
    <row r="1224" spans="1:3">
      <c r="A1224" s="127">
        <v>2200102</v>
      </c>
      <c r="B1224" s="127" t="s">
        <v>88</v>
      </c>
      <c r="C1224" s="81">
        <v>242</v>
      </c>
    </row>
    <row r="1225" spans="1:3">
      <c r="A1225" s="127">
        <v>2200103</v>
      </c>
      <c r="B1225" s="127" t="s">
        <v>89</v>
      </c>
      <c r="C1225" s="81">
        <v>0</v>
      </c>
    </row>
    <row r="1226" spans="1:3">
      <c r="A1226" s="127">
        <v>2200104</v>
      </c>
      <c r="B1226" s="127" t="s">
        <v>1032</v>
      </c>
      <c r="C1226" s="81">
        <v>0</v>
      </c>
    </row>
    <row r="1227" spans="1:3">
      <c r="A1227" s="127">
        <v>2200105</v>
      </c>
      <c r="B1227" s="127" t="s">
        <v>1033</v>
      </c>
      <c r="C1227" s="81">
        <v>-22</v>
      </c>
    </row>
    <row r="1228" spans="1:3">
      <c r="A1228" s="127">
        <v>2200106</v>
      </c>
      <c r="B1228" s="127" t="s">
        <v>1034</v>
      </c>
      <c r="C1228" s="81">
        <v>0</v>
      </c>
    </row>
    <row r="1229" spans="1:3">
      <c r="A1229" s="127">
        <v>2200107</v>
      </c>
      <c r="B1229" s="127" t="s">
        <v>1035</v>
      </c>
      <c r="C1229" s="81">
        <v>0</v>
      </c>
    </row>
    <row r="1230" spans="1:3">
      <c r="A1230" s="127">
        <v>2200108</v>
      </c>
      <c r="B1230" s="127" t="s">
        <v>1036</v>
      </c>
      <c r="C1230" s="81">
        <v>0</v>
      </c>
    </row>
    <row r="1231" spans="1:3">
      <c r="A1231" s="127">
        <v>2200109</v>
      </c>
      <c r="B1231" s="127" t="s">
        <v>1037</v>
      </c>
      <c r="C1231" s="81">
        <v>0</v>
      </c>
    </row>
    <row r="1232" spans="1:3">
      <c r="A1232" s="127">
        <v>2200110</v>
      </c>
      <c r="B1232" s="127" t="s">
        <v>1038</v>
      </c>
      <c r="C1232" s="81">
        <v>0</v>
      </c>
    </row>
    <row r="1233" spans="1:3">
      <c r="A1233" s="127">
        <v>2200111</v>
      </c>
      <c r="B1233" s="127" t="s">
        <v>1039</v>
      </c>
      <c r="C1233" s="81">
        <v>0</v>
      </c>
    </row>
    <row r="1234" spans="1:3">
      <c r="A1234" s="127">
        <v>2200112</v>
      </c>
      <c r="B1234" s="127" t="s">
        <v>1040</v>
      </c>
      <c r="C1234" s="81">
        <v>0</v>
      </c>
    </row>
    <row r="1235" spans="1:3">
      <c r="A1235" s="127">
        <v>2200113</v>
      </c>
      <c r="B1235" s="127" t="s">
        <v>1041</v>
      </c>
      <c r="C1235" s="81">
        <v>0</v>
      </c>
    </row>
    <row r="1236" spans="1:3">
      <c r="A1236" s="127">
        <v>2200114</v>
      </c>
      <c r="B1236" s="127" t="s">
        <v>1042</v>
      </c>
      <c r="C1236" s="81">
        <v>0</v>
      </c>
    </row>
    <row r="1237" spans="1:3">
      <c r="A1237" s="127">
        <v>2200115</v>
      </c>
      <c r="B1237" s="127" t="s">
        <v>1043</v>
      </c>
      <c r="C1237" s="81">
        <v>0</v>
      </c>
    </row>
    <row r="1238" spans="1:3">
      <c r="A1238" s="127">
        <v>2200116</v>
      </c>
      <c r="B1238" s="127" t="s">
        <v>1044</v>
      </c>
      <c r="C1238" s="81">
        <v>0</v>
      </c>
    </row>
    <row r="1239" spans="1:3">
      <c r="A1239" s="127">
        <v>2200119</v>
      </c>
      <c r="B1239" s="127" t="s">
        <v>1045</v>
      </c>
      <c r="C1239" s="81">
        <v>0</v>
      </c>
    </row>
    <row r="1240" spans="1:3">
      <c r="A1240" s="127">
        <v>2200150</v>
      </c>
      <c r="B1240" s="127" t="s">
        <v>96</v>
      </c>
      <c r="C1240" s="81">
        <v>0</v>
      </c>
    </row>
    <row r="1241" spans="1:3">
      <c r="A1241" s="127">
        <v>2200199</v>
      </c>
      <c r="B1241" s="127" t="s">
        <v>1046</v>
      </c>
      <c r="C1241" s="81">
        <v>-689</v>
      </c>
    </row>
    <row r="1242" spans="1:3">
      <c r="A1242" s="127">
        <v>22002</v>
      </c>
      <c r="B1242" s="128" t="s">
        <v>1047</v>
      </c>
      <c r="C1242" s="81">
        <f>SUM(C1243:C1261)</f>
        <v>0</v>
      </c>
    </row>
    <row r="1243" spans="1:3">
      <c r="A1243" s="127">
        <v>2200201</v>
      </c>
      <c r="B1243" s="127" t="s">
        <v>87</v>
      </c>
      <c r="C1243" s="81">
        <v>0</v>
      </c>
    </row>
    <row r="1244" spans="1:3">
      <c r="A1244" s="127">
        <v>2200202</v>
      </c>
      <c r="B1244" s="127" t="s">
        <v>88</v>
      </c>
      <c r="C1244" s="81">
        <v>0</v>
      </c>
    </row>
    <row r="1245" spans="1:3">
      <c r="A1245" s="127">
        <v>2200203</v>
      </c>
      <c r="B1245" s="127" t="s">
        <v>89</v>
      </c>
      <c r="C1245" s="81">
        <v>0</v>
      </c>
    </row>
    <row r="1246" spans="1:3">
      <c r="A1246" s="127">
        <v>2200204</v>
      </c>
      <c r="B1246" s="127" t="s">
        <v>1048</v>
      </c>
      <c r="C1246" s="81">
        <v>0</v>
      </c>
    </row>
    <row r="1247" spans="1:3">
      <c r="A1247" s="127">
        <v>2200205</v>
      </c>
      <c r="B1247" s="127" t="s">
        <v>1049</v>
      </c>
      <c r="C1247" s="81">
        <v>0</v>
      </c>
    </row>
    <row r="1248" spans="1:3">
      <c r="A1248" s="127">
        <v>2200206</v>
      </c>
      <c r="B1248" s="127" t="s">
        <v>1050</v>
      </c>
      <c r="C1248" s="81">
        <v>0</v>
      </c>
    </row>
    <row r="1249" spans="1:3">
      <c r="A1249" s="127">
        <v>2200207</v>
      </c>
      <c r="B1249" s="127" t="s">
        <v>1051</v>
      </c>
      <c r="C1249" s="81">
        <v>0</v>
      </c>
    </row>
    <row r="1250" spans="1:3">
      <c r="A1250" s="127">
        <v>2200208</v>
      </c>
      <c r="B1250" s="127" t="s">
        <v>1052</v>
      </c>
      <c r="C1250" s="81">
        <v>0</v>
      </c>
    </row>
    <row r="1251" spans="1:3">
      <c r="A1251" s="127">
        <v>2200209</v>
      </c>
      <c r="B1251" s="127" t="s">
        <v>1053</v>
      </c>
      <c r="C1251" s="81">
        <v>0</v>
      </c>
    </row>
    <row r="1252" spans="1:3">
      <c r="A1252" s="127">
        <v>2200210</v>
      </c>
      <c r="B1252" s="127" t="s">
        <v>1054</v>
      </c>
      <c r="C1252" s="81">
        <v>0</v>
      </c>
    </row>
    <row r="1253" spans="1:3">
      <c r="A1253" s="127">
        <v>2200211</v>
      </c>
      <c r="B1253" s="127" t="s">
        <v>1055</v>
      </c>
      <c r="C1253" s="81">
        <v>0</v>
      </c>
    </row>
    <row r="1254" spans="1:3">
      <c r="A1254" s="127">
        <v>2200212</v>
      </c>
      <c r="B1254" s="127" t="s">
        <v>1056</v>
      </c>
      <c r="C1254" s="81">
        <v>0</v>
      </c>
    </row>
    <row r="1255" spans="1:3">
      <c r="A1255" s="127">
        <v>2200213</v>
      </c>
      <c r="B1255" s="127" t="s">
        <v>1057</v>
      </c>
      <c r="C1255" s="81">
        <v>0</v>
      </c>
    </row>
    <row r="1256" spans="1:3">
      <c r="A1256" s="127">
        <v>2200215</v>
      </c>
      <c r="B1256" s="127" t="s">
        <v>1058</v>
      </c>
      <c r="C1256" s="81">
        <v>0</v>
      </c>
    </row>
    <row r="1257" spans="1:3">
      <c r="A1257" s="127">
        <v>2200216</v>
      </c>
      <c r="B1257" s="127" t="s">
        <v>1059</v>
      </c>
      <c r="C1257" s="81">
        <v>0</v>
      </c>
    </row>
    <row r="1258" spans="1:3">
      <c r="A1258" s="127">
        <v>2200217</v>
      </c>
      <c r="B1258" s="127" t="s">
        <v>1060</v>
      </c>
      <c r="C1258" s="81">
        <v>0</v>
      </c>
    </row>
    <row r="1259" spans="1:3">
      <c r="A1259" s="127">
        <v>2200218</v>
      </c>
      <c r="B1259" s="127" t="s">
        <v>1061</v>
      </c>
      <c r="C1259" s="81">
        <v>0</v>
      </c>
    </row>
    <row r="1260" spans="1:3">
      <c r="A1260" s="127">
        <v>2200250</v>
      </c>
      <c r="B1260" s="127" t="s">
        <v>96</v>
      </c>
      <c r="C1260" s="81">
        <v>0</v>
      </c>
    </row>
    <row r="1261" spans="1:3">
      <c r="A1261" s="127">
        <v>2200299</v>
      </c>
      <c r="B1261" s="127" t="s">
        <v>1062</v>
      </c>
      <c r="C1261" s="81">
        <v>0</v>
      </c>
    </row>
    <row r="1262" spans="1:3">
      <c r="A1262" s="127">
        <v>22003</v>
      </c>
      <c r="B1262" s="128" t="s">
        <v>1063</v>
      </c>
      <c r="C1262" s="81">
        <f>SUM(C1263:C1270)</f>
        <v>0</v>
      </c>
    </row>
    <row r="1263" spans="1:3">
      <c r="A1263" s="127">
        <v>2200301</v>
      </c>
      <c r="B1263" s="127" t="s">
        <v>87</v>
      </c>
      <c r="C1263" s="81">
        <v>0</v>
      </c>
    </row>
    <row r="1264" spans="1:3">
      <c r="A1264" s="127">
        <v>2200302</v>
      </c>
      <c r="B1264" s="127" t="s">
        <v>88</v>
      </c>
      <c r="C1264" s="81">
        <v>0</v>
      </c>
    </row>
    <row r="1265" spans="1:3">
      <c r="A1265" s="127">
        <v>2200303</v>
      </c>
      <c r="B1265" s="127" t="s">
        <v>89</v>
      </c>
      <c r="C1265" s="81">
        <v>0</v>
      </c>
    </row>
    <row r="1266" spans="1:3">
      <c r="A1266" s="127">
        <v>2200304</v>
      </c>
      <c r="B1266" s="127" t="s">
        <v>1064</v>
      </c>
      <c r="C1266" s="81">
        <v>0</v>
      </c>
    </row>
    <row r="1267" spans="1:3">
      <c r="A1267" s="127">
        <v>2200305</v>
      </c>
      <c r="B1267" s="127" t="s">
        <v>1065</v>
      </c>
      <c r="C1267" s="81">
        <v>0</v>
      </c>
    </row>
    <row r="1268" spans="1:3">
      <c r="A1268" s="127">
        <v>2200306</v>
      </c>
      <c r="B1268" s="127" t="s">
        <v>1066</v>
      </c>
      <c r="C1268" s="81">
        <v>0</v>
      </c>
    </row>
    <row r="1269" spans="1:3">
      <c r="A1269" s="127">
        <v>2200350</v>
      </c>
      <c r="B1269" s="127" t="s">
        <v>96</v>
      </c>
      <c r="C1269" s="81">
        <v>0</v>
      </c>
    </row>
    <row r="1270" spans="1:3">
      <c r="A1270" s="127">
        <v>2200399</v>
      </c>
      <c r="B1270" s="127" t="s">
        <v>1067</v>
      </c>
      <c r="C1270" s="81">
        <v>0</v>
      </c>
    </row>
    <row r="1271" spans="1:3">
      <c r="A1271" s="127">
        <v>22004</v>
      </c>
      <c r="B1271" s="128" t="s">
        <v>1068</v>
      </c>
      <c r="C1271" s="81">
        <f>SUM(C1272:C1283)</f>
        <v>93</v>
      </c>
    </row>
    <row r="1272" spans="1:3">
      <c r="A1272" s="127">
        <v>2200401</v>
      </c>
      <c r="B1272" s="127" t="s">
        <v>87</v>
      </c>
      <c r="C1272" s="81">
        <v>82</v>
      </c>
    </row>
    <row r="1273" spans="1:3">
      <c r="A1273" s="127">
        <v>2200402</v>
      </c>
      <c r="B1273" s="127" t="s">
        <v>88</v>
      </c>
      <c r="C1273" s="81">
        <v>12</v>
      </c>
    </row>
    <row r="1274" spans="1:3">
      <c r="A1274" s="127">
        <v>2200403</v>
      </c>
      <c r="B1274" s="127" t="s">
        <v>89</v>
      </c>
      <c r="C1274" s="81">
        <v>0</v>
      </c>
    </row>
    <row r="1275" spans="1:3">
      <c r="A1275" s="127">
        <v>2200404</v>
      </c>
      <c r="B1275" s="127" t="s">
        <v>1069</v>
      </c>
      <c r="C1275" s="81">
        <v>0</v>
      </c>
    </row>
    <row r="1276" spans="1:3">
      <c r="A1276" s="127">
        <v>2200405</v>
      </c>
      <c r="B1276" s="127" t="s">
        <v>1070</v>
      </c>
      <c r="C1276" s="81">
        <v>0</v>
      </c>
    </row>
    <row r="1277" spans="1:3">
      <c r="A1277" s="127">
        <v>2200406</v>
      </c>
      <c r="B1277" s="127" t="s">
        <v>1071</v>
      </c>
      <c r="C1277" s="81">
        <v>0</v>
      </c>
    </row>
    <row r="1278" spans="1:3">
      <c r="A1278" s="127">
        <v>2200407</v>
      </c>
      <c r="B1278" s="127" t="s">
        <v>1072</v>
      </c>
      <c r="C1278" s="81">
        <v>0</v>
      </c>
    </row>
    <row r="1279" spans="1:3">
      <c r="A1279" s="127">
        <v>2200408</v>
      </c>
      <c r="B1279" s="127" t="s">
        <v>1073</v>
      </c>
      <c r="C1279" s="81">
        <v>0</v>
      </c>
    </row>
    <row r="1280" spans="1:3">
      <c r="A1280" s="127">
        <v>2200409</v>
      </c>
      <c r="B1280" s="127" t="s">
        <v>1074</v>
      </c>
      <c r="C1280" s="81">
        <v>-1</v>
      </c>
    </row>
    <row r="1281" spans="1:3">
      <c r="A1281" s="127">
        <v>2200410</v>
      </c>
      <c r="B1281" s="127" t="s">
        <v>1075</v>
      </c>
      <c r="C1281" s="81">
        <v>0</v>
      </c>
    </row>
    <row r="1282" spans="1:3">
      <c r="A1282" s="127">
        <v>2200450</v>
      </c>
      <c r="B1282" s="127" t="s">
        <v>1076</v>
      </c>
      <c r="C1282" s="81">
        <v>0</v>
      </c>
    </row>
    <row r="1283" spans="1:3">
      <c r="A1283" s="127">
        <v>2200499</v>
      </c>
      <c r="B1283" s="127" t="s">
        <v>1077</v>
      </c>
      <c r="C1283" s="81">
        <v>0</v>
      </c>
    </row>
    <row r="1284" spans="1:3">
      <c r="A1284" s="127">
        <v>22005</v>
      </c>
      <c r="B1284" s="128" t="s">
        <v>1078</v>
      </c>
      <c r="C1284" s="81">
        <f>SUM(C1285:C1298)</f>
        <v>44</v>
      </c>
    </row>
    <row r="1285" spans="1:3">
      <c r="A1285" s="127">
        <v>2200501</v>
      </c>
      <c r="B1285" s="127" t="s">
        <v>87</v>
      </c>
      <c r="C1285" s="81">
        <v>29</v>
      </c>
    </row>
    <row r="1286" spans="1:3">
      <c r="A1286" s="127">
        <v>2200502</v>
      </c>
      <c r="B1286" s="127" t="s">
        <v>88</v>
      </c>
      <c r="C1286" s="81">
        <v>15</v>
      </c>
    </row>
    <row r="1287" spans="1:3">
      <c r="A1287" s="127">
        <v>2200503</v>
      </c>
      <c r="B1287" s="127" t="s">
        <v>89</v>
      </c>
      <c r="C1287" s="81">
        <v>0</v>
      </c>
    </row>
    <row r="1288" spans="1:3">
      <c r="A1288" s="127">
        <v>2200504</v>
      </c>
      <c r="B1288" s="127" t="s">
        <v>1079</v>
      </c>
      <c r="C1288" s="81">
        <v>0</v>
      </c>
    </row>
    <row r="1289" spans="1:3">
      <c r="A1289" s="127">
        <v>2200506</v>
      </c>
      <c r="B1289" s="127" t="s">
        <v>1080</v>
      </c>
      <c r="C1289" s="81">
        <v>0</v>
      </c>
    </row>
    <row r="1290" spans="1:3">
      <c r="A1290" s="127">
        <v>2200507</v>
      </c>
      <c r="B1290" s="127" t="s">
        <v>1081</v>
      </c>
      <c r="C1290" s="81">
        <v>0</v>
      </c>
    </row>
    <row r="1291" spans="1:3">
      <c r="A1291" s="127">
        <v>2200508</v>
      </c>
      <c r="B1291" s="127" t="s">
        <v>1082</v>
      </c>
      <c r="C1291" s="81">
        <v>0</v>
      </c>
    </row>
    <row r="1292" spans="1:3">
      <c r="A1292" s="127">
        <v>2200509</v>
      </c>
      <c r="B1292" s="127" t="s">
        <v>1083</v>
      </c>
      <c r="C1292" s="81">
        <v>0</v>
      </c>
    </row>
    <row r="1293" spans="1:3">
      <c r="A1293" s="127">
        <v>2200510</v>
      </c>
      <c r="B1293" s="127" t="s">
        <v>1084</v>
      </c>
      <c r="C1293" s="81">
        <v>0</v>
      </c>
    </row>
    <row r="1294" spans="1:3">
      <c r="A1294" s="127">
        <v>2200511</v>
      </c>
      <c r="B1294" s="127" t="s">
        <v>1085</v>
      </c>
      <c r="C1294" s="81">
        <v>0</v>
      </c>
    </row>
    <row r="1295" spans="1:3">
      <c r="A1295" s="127">
        <v>2200512</v>
      </c>
      <c r="B1295" s="127" t="s">
        <v>1086</v>
      </c>
      <c r="C1295" s="81">
        <v>0</v>
      </c>
    </row>
    <row r="1296" spans="1:3">
      <c r="A1296" s="127">
        <v>2200513</v>
      </c>
      <c r="B1296" s="127" t="s">
        <v>1087</v>
      </c>
      <c r="C1296" s="81">
        <v>0</v>
      </c>
    </row>
    <row r="1297" spans="1:3">
      <c r="A1297" s="127">
        <v>2200514</v>
      </c>
      <c r="B1297" s="127" t="s">
        <v>1088</v>
      </c>
      <c r="C1297" s="81">
        <v>0</v>
      </c>
    </row>
    <row r="1298" spans="1:3">
      <c r="A1298" s="127">
        <v>2200599</v>
      </c>
      <c r="B1298" s="127" t="s">
        <v>1089</v>
      </c>
      <c r="C1298" s="81">
        <v>0</v>
      </c>
    </row>
    <row r="1299" spans="1:3">
      <c r="A1299" s="127">
        <v>22099</v>
      </c>
      <c r="B1299" s="128" t="s">
        <v>1090</v>
      </c>
      <c r="C1299" s="81">
        <f>C1300</f>
        <v>0</v>
      </c>
    </row>
    <row r="1300" spans="1:3">
      <c r="A1300" s="127">
        <v>2209901</v>
      </c>
      <c r="B1300" s="127" t="s">
        <v>1091</v>
      </c>
      <c r="C1300" s="81">
        <v>0</v>
      </c>
    </row>
    <row r="1301" spans="1:3">
      <c r="A1301" s="127">
        <v>221</v>
      </c>
      <c r="B1301" s="128" t="s">
        <v>1092</v>
      </c>
      <c r="C1301" s="81">
        <f>SUM(C1302,C1311,C1315)</f>
        <v>149033</v>
      </c>
    </row>
    <row r="1302" spans="1:3">
      <c r="A1302" s="127">
        <v>22101</v>
      </c>
      <c r="B1302" s="128" t="s">
        <v>1093</v>
      </c>
      <c r="C1302" s="81">
        <f>SUM(C1303:C1310)</f>
        <v>144213</v>
      </c>
    </row>
    <row r="1303" spans="1:3">
      <c r="A1303" s="127">
        <v>2210101</v>
      </c>
      <c r="B1303" s="127" t="s">
        <v>1094</v>
      </c>
      <c r="C1303" s="81">
        <v>765</v>
      </c>
    </row>
    <row r="1304" spans="1:3">
      <c r="A1304" s="127">
        <v>2210102</v>
      </c>
      <c r="B1304" s="127" t="s">
        <v>1095</v>
      </c>
      <c r="C1304" s="81">
        <v>0</v>
      </c>
    </row>
    <row r="1305" spans="1:3">
      <c r="A1305" s="127">
        <v>2210103</v>
      </c>
      <c r="B1305" s="127" t="s">
        <v>1096</v>
      </c>
      <c r="C1305" s="81">
        <v>105881</v>
      </c>
    </row>
    <row r="1306" spans="1:3">
      <c r="A1306" s="127">
        <v>2210104</v>
      </c>
      <c r="B1306" s="127" t="s">
        <v>1097</v>
      </c>
      <c r="C1306" s="81">
        <v>0</v>
      </c>
    </row>
    <row r="1307" spans="1:3">
      <c r="A1307" s="127">
        <v>2210105</v>
      </c>
      <c r="B1307" s="127" t="s">
        <v>1098</v>
      </c>
      <c r="C1307" s="81">
        <v>0</v>
      </c>
    </row>
    <row r="1308" spans="1:3">
      <c r="A1308" s="127">
        <v>2210106</v>
      </c>
      <c r="B1308" s="127" t="s">
        <v>1099</v>
      </c>
      <c r="C1308" s="81">
        <v>1441</v>
      </c>
    </row>
    <row r="1309" spans="1:3">
      <c r="A1309" s="127">
        <v>2210107</v>
      </c>
      <c r="B1309" s="127" t="s">
        <v>1100</v>
      </c>
      <c r="C1309" s="81">
        <v>0</v>
      </c>
    </row>
    <row r="1310" spans="1:3">
      <c r="A1310" s="127">
        <v>2210199</v>
      </c>
      <c r="B1310" s="127" t="s">
        <v>1101</v>
      </c>
      <c r="C1310" s="81">
        <v>36126</v>
      </c>
    </row>
    <row r="1311" spans="1:3">
      <c r="A1311" s="127">
        <v>22102</v>
      </c>
      <c r="B1311" s="128" t="s">
        <v>1102</v>
      </c>
      <c r="C1311" s="81">
        <f>SUM(C1312:C1314)</f>
        <v>4017</v>
      </c>
    </row>
    <row r="1312" spans="1:3">
      <c r="A1312" s="127">
        <v>2210201</v>
      </c>
      <c r="B1312" s="127" t="s">
        <v>1103</v>
      </c>
      <c r="C1312" s="81">
        <v>4017</v>
      </c>
    </row>
    <row r="1313" spans="1:3">
      <c r="A1313" s="127">
        <v>2210202</v>
      </c>
      <c r="B1313" s="127" t="s">
        <v>1104</v>
      </c>
      <c r="C1313" s="81">
        <v>0</v>
      </c>
    </row>
    <row r="1314" spans="1:3">
      <c r="A1314" s="127">
        <v>2210203</v>
      </c>
      <c r="B1314" s="127" t="s">
        <v>1105</v>
      </c>
      <c r="C1314" s="81">
        <v>0</v>
      </c>
    </row>
    <row r="1315" spans="1:3">
      <c r="A1315" s="127">
        <v>22103</v>
      </c>
      <c r="B1315" s="128" t="s">
        <v>1106</v>
      </c>
      <c r="C1315" s="81">
        <f>SUM(C1316:C1318)</f>
        <v>803</v>
      </c>
    </row>
    <row r="1316" spans="1:3">
      <c r="A1316" s="127">
        <v>2210301</v>
      </c>
      <c r="B1316" s="127" t="s">
        <v>1107</v>
      </c>
      <c r="C1316" s="81">
        <v>0</v>
      </c>
    </row>
    <row r="1317" spans="1:3">
      <c r="A1317" s="127">
        <v>2210302</v>
      </c>
      <c r="B1317" s="127" t="s">
        <v>1108</v>
      </c>
      <c r="C1317" s="81">
        <v>501</v>
      </c>
    </row>
    <row r="1318" spans="1:3">
      <c r="A1318" s="127">
        <v>2210399</v>
      </c>
      <c r="B1318" s="127" t="s">
        <v>1109</v>
      </c>
      <c r="C1318" s="81">
        <v>302</v>
      </c>
    </row>
    <row r="1319" spans="1:3">
      <c r="A1319" s="127">
        <v>222</v>
      </c>
      <c r="B1319" s="128" t="s">
        <v>1110</v>
      </c>
      <c r="C1319" s="81">
        <f>SUM(C1320,C1335,C1349,C1355,C1361)</f>
        <v>2348</v>
      </c>
    </row>
    <row r="1320" spans="1:3">
      <c r="A1320" s="127">
        <v>22201</v>
      </c>
      <c r="B1320" s="128" t="s">
        <v>1111</v>
      </c>
      <c r="C1320" s="81">
        <f>SUM(C1321:C1334)</f>
        <v>2348</v>
      </c>
    </row>
    <row r="1321" spans="1:3">
      <c r="A1321" s="127">
        <v>2220101</v>
      </c>
      <c r="B1321" s="127" t="s">
        <v>87</v>
      </c>
      <c r="C1321" s="81">
        <v>334</v>
      </c>
    </row>
    <row r="1322" spans="1:3">
      <c r="A1322" s="127">
        <v>2220102</v>
      </c>
      <c r="B1322" s="127" t="s">
        <v>88</v>
      </c>
      <c r="C1322" s="81">
        <v>42</v>
      </c>
    </row>
    <row r="1323" spans="1:3">
      <c r="A1323" s="127">
        <v>2220103</v>
      </c>
      <c r="B1323" s="127" t="s">
        <v>89</v>
      </c>
      <c r="C1323" s="81">
        <v>0</v>
      </c>
    </row>
    <row r="1324" spans="1:3">
      <c r="A1324" s="127">
        <v>2220104</v>
      </c>
      <c r="B1324" s="127" t="s">
        <v>1112</v>
      </c>
      <c r="C1324" s="81">
        <v>0</v>
      </c>
    </row>
    <row r="1325" spans="1:3">
      <c r="A1325" s="127">
        <v>2220105</v>
      </c>
      <c r="B1325" s="127" t="s">
        <v>1113</v>
      </c>
      <c r="C1325" s="81">
        <v>0</v>
      </c>
    </row>
    <row r="1326" spans="1:3">
      <c r="A1326" s="127">
        <v>2220106</v>
      </c>
      <c r="B1326" s="127" t="s">
        <v>1114</v>
      </c>
      <c r="C1326" s="81">
        <v>0</v>
      </c>
    </row>
    <row r="1327" spans="1:3">
      <c r="A1327" s="127">
        <v>2220107</v>
      </c>
      <c r="B1327" s="127" t="s">
        <v>1115</v>
      </c>
      <c r="C1327" s="81">
        <v>0</v>
      </c>
    </row>
    <row r="1328" spans="1:3">
      <c r="A1328" s="127">
        <v>2220112</v>
      </c>
      <c r="B1328" s="127" t="s">
        <v>1116</v>
      </c>
      <c r="C1328" s="81">
        <v>0</v>
      </c>
    </row>
    <row r="1329" spans="1:3">
      <c r="A1329" s="127">
        <v>2220113</v>
      </c>
      <c r="B1329" s="127" t="s">
        <v>1117</v>
      </c>
      <c r="C1329" s="81">
        <v>0</v>
      </c>
    </row>
    <row r="1330" spans="1:3">
      <c r="A1330" s="127">
        <v>2220114</v>
      </c>
      <c r="B1330" s="127" t="s">
        <v>1118</v>
      </c>
      <c r="C1330" s="81">
        <v>0</v>
      </c>
    </row>
    <row r="1331" spans="1:3">
      <c r="A1331" s="127">
        <v>2220115</v>
      </c>
      <c r="B1331" s="127" t="s">
        <v>1119</v>
      </c>
      <c r="C1331" s="81">
        <v>0</v>
      </c>
    </row>
    <row r="1332" spans="1:3">
      <c r="A1332" s="127">
        <v>2220118</v>
      </c>
      <c r="B1332" s="127" t="s">
        <v>1120</v>
      </c>
      <c r="C1332" s="81">
        <v>0</v>
      </c>
    </row>
    <row r="1333" spans="1:3">
      <c r="A1333" s="127">
        <v>2220150</v>
      </c>
      <c r="B1333" s="127" t="s">
        <v>96</v>
      </c>
      <c r="C1333" s="81">
        <v>0</v>
      </c>
    </row>
    <row r="1334" spans="1:3">
      <c r="A1334" s="127">
        <v>2220199</v>
      </c>
      <c r="B1334" s="127" t="s">
        <v>1121</v>
      </c>
      <c r="C1334" s="81">
        <v>1972</v>
      </c>
    </row>
    <row r="1335" spans="1:3">
      <c r="A1335" s="127">
        <v>22202</v>
      </c>
      <c r="B1335" s="128" t="s">
        <v>1122</v>
      </c>
      <c r="C1335" s="81">
        <f>SUM(C1336:C1348)</f>
        <v>0</v>
      </c>
    </row>
    <row r="1336" spans="1:3">
      <c r="A1336" s="127">
        <v>2220201</v>
      </c>
      <c r="B1336" s="127" t="s">
        <v>87</v>
      </c>
      <c r="C1336" s="81">
        <v>0</v>
      </c>
    </row>
    <row r="1337" spans="1:3">
      <c r="A1337" s="127">
        <v>2220202</v>
      </c>
      <c r="B1337" s="127" t="s">
        <v>88</v>
      </c>
      <c r="C1337" s="81">
        <v>0</v>
      </c>
    </row>
    <row r="1338" spans="1:3">
      <c r="A1338" s="127">
        <v>2220203</v>
      </c>
      <c r="B1338" s="127" t="s">
        <v>89</v>
      </c>
      <c r="C1338" s="81">
        <v>0</v>
      </c>
    </row>
    <row r="1339" spans="1:3">
      <c r="A1339" s="127">
        <v>2220204</v>
      </c>
      <c r="B1339" s="127" t="s">
        <v>1123</v>
      </c>
      <c r="C1339" s="81">
        <v>0</v>
      </c>
    </row>
    <row r="1340" spans="1:3">
      <c r="A1340" s="127">
        <v>2220205</v>
      </c>
      <c r="B1340" s="127" t="s">
        <v>1124</v>
      </c>
      <c r="C1340" s="81">
        <v>0</v>
      </c>
    </row>
    <row r="1341" spans="1:3">
      <c r="A1341" s="127">
        <v>2220206</v>
      </c>
      <c r="B1341" s="127" t="s">
        <v>1125</v>
      </c>
      <c r="C1341" s="81">
        <v>0</v>
      </c>
    </row>
    <row r="1342" spans="1:3">
      <c r="A1342" s="127">
        <v>2220207</v>
      </c>
      <c r="B1342" s="127" t="s">
        <v>1126</v>
      </c>
      <c r="C1342" s="81">
        <v>0</v>
      </c>
    </row>
    <row r="1343" spans="1:3">
      <c r="A1343" s="127">
        <v>2220209</v>
      </c>
      <c r="B1343" s="127" t="s">
        <v>1127</v>
      </c>
      <c r="C1343" s="81">
        <v>0</v>
      </c>
    </row>
    <row r="1344" spans="1:3">
      <c r="A1344" s="127">
        <v>2220210</v>
      </c>
      <c r="B1344" s="127" t="s">
        <v>1128</v>
      </c>
      <c r="C1344" s="81">
        <v>0</v>
      </c>
    </row>
    <row r="1345" spans="1:3">
      <c r="A1345" s="127">
        <v>2220211</v>
      </c>
      <c r="B1345" s="127" t="s">
        <v>1129</v>
      </c>
      <c r="C1345" s="81">
        <v>0</v>
      </c>
    </row>
    <row r="1346" spans="1:3">
      <c r="A1346" s="127">
        <v>2220212</v>
      </c>
      <c r="B1346" s="127" t="s">
        <v>1130</v>
      </c>
      <c r="C1346" s="81">
        <v>0</v>
      </c>
    </row>
    <row r="1347" spans="1:3">
      <c r="A1347" s="127">
        <v>2220250</v>
      </c>
      <c r="B1347" s="127" t="s">
        <v>96</v>
      </c>
      <c r="C1347" s="81">
        <v>0</v>
      </c>
    </row>
    <row r="1348" spans="1:3">
      <c r="A1348" s="127">
        <v>2220299</v>
      </c>
      <c r="B1348" s="127" t="s">
        <v>1131</v>
      </c>
      <c r="C1348" s="81">
        <v>0</v>
      </c>
    </row>
    <row r="1349" spans="1:3">
      <c r="A1349" s="127">
        <v>22203</v>
      </c>
      <c r="B1349" s="128" t="s">
        <v>1132</v>
      </c>
      <c r="C1349" s="81">
        <f>SUM(C1350:C1354)</f>
        <v>0</v>
      </c>
    </row>
    <row r="1350" spans="1:3">
      <c r="A1350" s="127">
        <v>2220301</v>
      </c>
      <c r="B1350" s="127" t="s">
        <v>1133</v>
      </c>
      <c r="C1350" s="81">
        <v>0</v>
      </c>
    </row>
    <row r="1351" spans="1:3">
      <c r="A1351" s="127">
        <v>2220302</v>
      </c>
      <c r="B1351" s="127" t="s">
        <v>1134</v>
      </c>
      <c r="C1351" s="81">
        <v>0</v>
      </c>
    </row>
    <row r="1352" spans="1:3">
      <c r="A1352" s="127">
        <v>2220303</v>
      </c>
      <c r="B1352" s="127" t="s">
        <v>1135</v>
      </c>
      <c r="C1352" s="81">
        <v>0</v>
      </c>
    </row>
    <row r="1353" spans="1:3">
      <c r="A1353" s="127">
        <v>2220304</v>
      </c>
      <c r="B1353" s="127" t="s">
        <v>1136</v>
      </c>
      <c r="C1353" s="81">
        <v>0</v>
      </c>
    </row>
    <row r="1354" spans="1:3">
      <c r="A1354" s="127">
        <v>2220399</v>
      </c>
      <c r="B1354" s="127" t="s">
        <v>1137</v>
      </c>
      <c r="C1354" s="81">
        <v>0</v>
      </c>
    </row>
    <row r="1355" spans="1:3">
      <c r="A1355" s="127">
        <v>22204</v>
      </c>
      <c r="B1355" s="128" t="s">
        <v>1138</v>
      </c>
      <c r="C1355" s="81">
        <f>SUM(C1356:C1360)</f>
        <v>0</v>
      </c>
    </row>
    <row r="1356" spans="1:3">
      <c r="A1356" s="127">
        <v>2220401</v>
      </c>
      <c r="B1356" s="127" t="s">
        <v>1139</v>
      </c>
      <c r="C1356" s="81">
        <v>0</v>
      </c>
    </row>
    <row r="1357" spans="1:3">
      <c r="A1357" s="127">
        <v>2220402</v>
      </c>
      <c r="B1357" s="127" t="s">
        <v>1140</v>
      </c>
      <c r="C1357" s="81">
        <v>0</v>
      </c>
    </row>
    <row r="1358" spans="1:3">
      <c r="A1358" s="127">
        <v>2220403</v>
      </c>
      <c r="B1358" s="127" t="s">
        <v>1141</v>
      </c>
      <c r="C1358" s="81">
        <v>0</v>
      </c>
    </row>
    <row r="1359" spans="1:3">
      <c r="A1359" s="127">
        <v>2220404</v>
      </c>
      <c r="B1359" s="127" t="s">
        <v>1142</v>
      </c>
      <c r="C1359" s="81">
        <v>0</v>
      </c>
    </row>
    <row r="1360" spans="1:3">
      <c r="A1360" s="127">
        <v>2220499</v>
      </c>
      <c r="B1360" s="127" t="s">
        <v>1143</v>
      </c>
      <c r="C1360" s="81">
        <v>0</v>
      </c>
    </row>
    <row r="1361" spans="1:3">
      <c r="A1361" s="127">
        <v>22205</v>
      </c>
      <c r="B1361" s="128" t="s">
        <v>1144</v>
      </c>
      <c r="C1361" s="81">
        <f>SUM(C1362:C1372)</f>
        <v>0</v>
      </c>
    </row>
    <row r="1362" spans="1:3">
      <c r="A1362" s="127">
        <v>2220501</v>
      </c>
      <c r="B1362" s="127" t="s">
        <v>1145</v>
      </c>
      <c r="C1362" s="81">
        <v>0</v>
      </c>
    </row>
    <row r="1363" spans="1:3">
      <c r="A1363" s="127">
        <v>2220502</v>
      </c>
      <c r="B1363" s="127" t="s">
        <v>1146</v>
      </c>
      <c r="C1363" s="81">
        <v>0</v>
      </c>
    </row>
    <row r="1364" spans="1:3">
      <c r="A1364" s="127">
        <v>2220503</v>
      </c>
      <c r="B1364" s="127" t="s">
        <v>1147</v>
      </c>
      <c r="C1364" s="81">
        <v>0</v>
      </c>
    </row>
    <row r="1365" spans="1:3">
      <c r="A1365" s="127">
        <v>2220504</v>
      </c>
      <c r="B1365" s="127" t="s">
        <v>1148</v>
      </c>
      <c r="C1365" s="81">
        <v>0</v>
      </c>
    </row>
    <row r="1366" spans="1:3">
      <c r="A1366" s="127">
        <v>2220505</v>
      </c>
      <c r="B1366" s="127" t="s">
        <v>1149</v>
      </c>
      <c r="C1366" s="81">
        <v>0</v>
      </c>
    </row>
    <row r="1367" spans="1:3">
      <c r="A1367" s="127">
        <v>2220506</v>
      </c>
      <c r="B1367" s="127" t="s">
        <v>1150</v>
      </c>
      <c r="C1367" s="81">
        <v>0</v>
      </c>
    </row>
    <row r="1368" spans="1:3">
      <c r="A1368" s="127">
        <v>2220507</v>
      </c>
      <c r="B1368" s="127" t="s">
        <v>1151</v>
      </c>
      <c r="C1368" s="81">
        <v>0</v>
      </c>
    </row>
    <row r="1369" spans="1:3">
      <c r="A1369" s="127">
        <v>2220508</v>
      </c>
      <c r="B1369" s="127" t="s">
        <v>1152</v>
      </c>
      <c r="C1369" s="81">
        <v>0</v>
      </c>
    </row>
    <row r="1370" spans="1:3">
      <c r="A1370" s="127">
        <v>2220509</v>
      </c>
      <c r="B1370" s="127" t="s">
        <v>1153</v>
      </c>
      <c r="C1370" s="81">
        <v>0</v>
      </c>
    </row>
    <row r="1371" spans="1:3">
      <c r="A1371" s="127">
        <v>2220510</v>
      </c>
      <c r="B1371" s="127" t="s">
        <v>1154</v>
      </c>
      <c r="C1371" s="81">
        <v>0</v>
      </c>
    </row>
    <row r="1372" spans="1:3">
      <c r="A1372" s="127">
        <v>2220599</v>
      </c>
      <c r="B1372" s="127" t="s">
        <v>1155</v>
      </c>
      <c r="C1372" s="81">
        <v>0</v>
      </c>
    </row>
    <row r="1373" spans="1:3">
      <c r="A1373" s="127">
        <v>229</v>
      </c>
      <c r="B1373" s="128" t="s">
        <v>1156</v>
      </c>
      <c r="C1373" s="81">
        <f>C1374</f>
        <v>99</v>
      </c>
    </row>
    <row r="1374" spans="1:3">
      <c r="A1374" s="127">
        <v>22999</v>
      </c>
      <c r="B1374" s="128" t="s">
        <v>1157</v>
      </c>
      <c r="C1374" s="81">
        <f>C1375</f>
        <v>99</v>
      </c>
    </row>
    <row r="1375" spans="1:3">
      <c r="A1375" s="127">
        <v>2299901</v>
      </c>
      <c r="B1375" s="134" t="s">
        <v>1158</v>
      </c>
      <c r="C1375" s="81">
        <v>99</v>
      </c>
    </row>
    <row r="1376" spans="1:3">
      <c r="A1376" s="127">
        <v>232</v>
      </c>
      <c r="B1376" s="128" t="s">
        <v>1159</v>
      </c>
      <c r="C1376" s="81">
        <f>SUM(C1377,C1378,C1383)</f>
        <v>9689</v>
      </c>
    </row>
    <row r="1377" spans="1:3">
      <c r="A1377" s="127">
        <v>23201</v>
      </c>
      <c r="B1377" s="128" t="s">
        <v>1160</v>
      </c>
      <c r="C1377" s="81">
        <v>0</v>
      </c>
    </row>
    <row r="1378" spans="1:3">
      <c r="A1378" s="127">
        <v>23202</v>
      </c>
      <c r="B1378" s="128" t="s">
        <v>1161</v>
      </c>
      <c r="C1378" s="81">
        <f>SUM(C1379:C1382)</f>
        <v>0</v>
      </c>
    </row>
    <row r="1379" spans="1:3">
      <c r="A1379" s="127">
        <v>2320201</v>
      </c>
      <c r="B1379" s="127" t="s">
        <v>1162</v>
      </c>
      <c r="C1379" s="81">
        <v>0</v>
      </c>
    </row>
    <row r="1380" spans="1:3">
      <c r="A1380" s="127">
        <v>2320202</v>
      </c>
      <c r="B1380" s="127" t="s">
        <v>1163</v>
      </c>
      <c r="C1380" s="81">
        <v>0</v>
      </c>
    </row>
    <row r="1381" spans="1:3">
      <c r="A1381" s="127">
        <v>2320203</v>
      </c>
      <c r="B1381" s="127" t="s">
        <v>1164</v>
      </c>
      <c r="C1381" s="81">
        <v>0</v>
      </c>
    </row>
    <row r="1382" spans="1:3">
      <c r="A1382" s="127">
        <v>2320299</v>
      </c>
      <c r="B1382" s="127" t="s">
        <v>1165</v>
      </c>
      <c r="C1382" s="81">
        <v>0</v>
      </c>
    </row>
    <row r="1383" spans="1:3">
      <c r="A1383" s="127">
        <v>23203</v>
      </c>
      <c r="B1383" s="128" t="s">
        <v>1166</v>
      </c>
      <c r="C1383" s="81">
        <f>SUM(C1384:C1387)</f>
        <v>9689</v>
      </c>
    </row>
    <row r="1384" spans="1:3">
      <c r="A1384" s="127">
        <v>2320301</v>
      </c>
      <c r="B1384" s="127" t="s">
        <v>1167</v>
      </c>
      <c r="C1384" s="81">
        <v>9689</v>
      </c>
    </row>
    <row r="1385" spans="1:3">
      <c r="A1385" s="127">
        <v>2320302</v>
      </c>
      <c r="B1385" s="127" t="s">
        <v>1168</v>
      </c>
      <c r="C1385" s="81">
        <v>0</v>
      </c>
    </row>
    <row r="1386" spans="1:3">
      <c r="A1386" s="127">
        <v>2320303</v>
      </c>
      <c r="B1386" s="127" t="s">
        <v>1169</v>
      </c>
      <c r="C1386" s="81">
        <v>0</v>
      </c>
    </row>
    <row r="1387" spans="1:3">
      <c r="A1387" s="127">
        <v>2320304</v>
      </c>
      <c r="B1387" s="127" t="s">
        <v>1170</v>
      </c>
      <c r="C1387" s="81">
        <v>0</v>
      </c>
    </row>
    <row r="1388" spans="1:3">
      <c r="A1388" s="127">
        <v>233</v>
      </c>
      <c r="B1388" s="128" t="s">
        <v>1171</v>
      </c>
      <c r="C1388" s="81">
        <f>C1389+C1390+C1391</f>
        <v>147</v>
      </c>
    </row>
    <row r="1389" spans="1:3">
      <c r="A1389" s="127">
        <v>23301</v>
      </c>
      <c r="B1389" s="128" t="s">
        <v>1172</v>
      </c>
      <c r="C1389" s="81">
        <v>0</v>
      </c>
    </row>
    <row r="1390" spans="1:3">
      <c r="A1390" s="127">
        <v>23302</v>
      </c>
      <c r="B1390" s="128" t="s">
        <v>1173</v>
      </c>
      <c r="C1390" s="81">
        <v>0</v>
      </c>
    </row>
    <row r="1391" spans="1:3">
      <c r="A1391" s="127">
        <v>23303</v>
      </c>
      <c r="B1391" s="128" t="s">
        <v>1174</v>
      </c>
      <c r="C1391" s="81">
        <v>147</v>
      </c>
    </row>
  </sheetData>
  <autoFilter ref="A3:D1391">
    <filterColumn colId="3">
      <filters>
        <filter val="100"/>
        <filter val="4,500"/>
        <filter val="20,900"/>
        <filter val="22,900"/>
        <filter val="28,500"/>
        <filter val="35,900"/>
        <filter val="1"/>
        <filter val="101"/>
        <filter val="4,501"/>
        <filter val="102"/>
        <filter val="6,502"/>
        <filter val="3"/>
        <filter val="503"/>
        <filter val="10,103"/>
        <filter val="4"/>
        <filter val="104"/>
        <filter val="22,904"/>
        <filter val="5"/>
        <filter val="505"/>
        <filter val="1,105"/>
        <filter val="59,505"/>
        <filter val="107"/>
        <filter val="908"/>
        <filter val="2,508"/>
        <filter val="3,908"/>
        <filter val="509"/>
        <filter val="909"/>
        <filter val="17,509"/>
        <filter val="49,509"/>
        <filter val="110"/>
        <filter val="4,910"/>
        <filter val="226,941"/>
        <filter val="512"/>
        <filter val="7,112"/>
        <filter val="913"/>
        <filter val="1,513"/>
        <filter val="16,113"/>
        <filter val="158,543"/>
        <filter val="914"/>
        <filter val="3,514"/>
        <filter val="3,914"/>
        <filter val="6,514"/>
        <filter val="35,116"/>
        <filter val="117"/>
        <filter val="517"/>
        <filter val="26,518"/>
        <filter val="919"/>
        <filter val="120"/>
        <filter val="1,520"/>
        <filter val="13,920"/>
        <filter val="1,921"/>
        <filter val="7,522"/>
        <filter val="100,532"/>
        <filter val="123"/>
        <filter val="3,125"/>
        <filter val="126"/>
        <filter val="526"/>
        <filter val="527"/>
        <filter val="1,927"/>
        <filter val="928"/>
        <filter val="11,128"/>
        <filter val="89,128"/>
        <filter val="3,129"/>
        <filter val="-1,529"/>
        <filter val="531"/>
        <filter val="132"/>
        <filter val="43,133"/>
        <filter val="1,134"/>
        <filter val="2,134"/>
        <filter val="70,135"/>
        <filter val="936"/>
        <filter val="2,136"/>
        <filter val="69,936"/>
        <filter val="137"/>
        <filter val="1,138"/>
        <filter val="68,138"/>
        <filter val="26,941"/>
        <filter val="1,942"/>
        <filter val="143"/>
        <filter val="3,143"/>
        <filter val="4,543"/>
        <filter val="9,543"/>
        <filter val="6,944"/>
        <filter val="546"/>
        <filter val="547"/>
        <filter val="1,147"/>
        <filter val="3,147"/>
        <filter val="548"/>
        <filter val="1,548"/>
        <filter val="3,948"/>
        <filter val="3,149"/>
        <filter val="125,519"/>
        <filter val="151"/>
        <filter val="2,951"/>
        <filter val="6,553"/>
        <filter val="2,954"/>
        <filter val="155"/>
        <filter val="10,155"/>
        <filter val="156"/>
        <filter val="956"/>
        <filter val="157"/>
        <filter val="1,957"/>
        <filter val="158"/>
        <filter val="2,559"/>
        <filter val="18,559"/>
        <filter val="15,560"/>
        <filter val="161"/>
        <filter val="1,162"/>
        <filter val="17,962"/>
        <filter val="33,962"/>
        <filter val="163"/>
        <filter val="2,963"/>
        <filter val="7,163"/>
        <filter val="3,964"/>
        <filter val="5,565"/>
        <filter val="166"/>
        <filter val="3,566"/>
        <filter val="211,576"/>
        <filter val="3,167"/>
        <filter val="109,177"/>
        <filter val="54,568"/>
        <filter val="392,978"/>
        <filter val="169"/>
        <filter val="-1,969"/>
        <filter val="170"/>
        <filter val="570"/>
        <filter val="171"/>
        <filter val="140,161"/>
        <filter val="572"/>
        <filter val="1,572"/>
        <filter val="8,172"/>
        <filter val="173"/>
        <filter val="3,974"/>
        <filter val="4,574"/>
        <filter val="175"/>
        <filter val="22,575"/>
        <filter val="16,576"/>
        <filter val="454,966"/>
        <filter val="577"/>
        <filter val="578"/>
        <filter val="317,968"/>
        <filter val="179"/>
        <filter val="3,979"/>
        <filter val="1,180"/>
        <filter val="4,980"/>
        <filter val="328,150"/>
        <filter val="1,981"/>
        <filter val="13,981"/>
        <filter val="1,582"/>
        <filter val="2,183"/>
        <filter val="184"/>
        <filter val="3,184"/>
        <filter val="985"/>
        <filter val="188"/>
        <filter val="189"/>
        <filter val="2,589"/>
        <filter val="4,589"/>
        <filter val="990"/>
        <filter val="591"/>
        <filter val="2,191"/>
        <filter val="192"/>
        <filter val="594"/>
        <filter val="1,195"/>
        <filter val="12,195"/>
        <filter val="196"/>
        <filter val="11,198"/>
        <filter val="199"/>
        <filter val="662,991"/>
        <filter val="179,599"/>
        <filter val="103,608"/>
        <filter val="200"/>
        <filter val="5,600"/>
        <filter val="16,200"/>
        <filter val="30,200"/>
        <filter val="201"/>
        <filter val="98,201"/>
        <filter val="10,202"/>
        <filter val="4,203"/>
        <filter val="1,344,393"/>
        <filter val="5,205"/>
        <filter val="5,605"/>
        <filter val="17,605"/>
        <filter val="608"/>
        <filter val="209"/>
        <filter val="6,209"/>
        <filter val="11,209"/>
        <filter val="80,209"/>
        <filter val="1,659,399"/>
        <filter val="210"/>
        <filter val="23,210"/>
        <filter val="1,611"/>
        <filter val="213"/>
        <filter val="214"/>
        <filter val="2,614"/>
        <filter val="1,215"/>
        <filter val="1,615"/>
        <filter val="4,615"/>
        <filter val="4,616"/>
        <filter val="617"/>
        <filter val="929,247"/>
        <filter val="1,218"/>
        <filter val="220"/>
        <filter val="2,621"/>
        <filter val="222"/>
        <filter val="6,222"/>
        <filter val="42,622"/>
        <filter val="6,223"/>
        <filter val="2,624"/>
        <filter val="151,234"/>
        <filter val="4,225"/>
        <filter val="227"/>
        <filter val="13,227"/>
        <filter val="232"/>
        <filter val="633"/>
        <filter val="87,633"/>
        <filter val="255,623"/>
        <filter val="234"/>
        <filter val="2,635"/>
        <filter val="124,625"/>
        <filter val="6,238"/>
        <filter val="2,639"/>
        <filter val="16,239"/>
        <filter val="240"/>
        <filter val="3,240"/>
        <filter val="242"/>
        <filter val="6,642"/>
        <filter val="8,642"/>
        <filter val="243"/>
        <filter val="4,644"/>
        <filter val="28,644"/>
        <filter val="1,245"/>
        <filter val="110,615"/>
        <filter val="72,647"/>
        <filter val="649"/>
        <filter val="10,649"/>
        <filter val="250"/>
        <filter val="6,250"/>
        <filter val="19,250"/>
        <filter val="651"/>
        <filter val="-3,251"/>
        <filter val="3,252"/>
        <filter val="653"/>
        <filter val="1,253"/>
        <filter val="93,255"/>
        <filter val="256"/>
        <filter val="656"/>
        <filter val="1,658"/>
        <filter val="10,258"/>
        <filter val="1,659"/>
        <filter val="201,289"/>
        <filter val="1,906,749"/>
        <filter val="663"/>
        <filter val="3,263"/>
        <filter val="5,663"/>
        <filter val="265"/>
        <filter val="666"/>
        <filter val="2,266"/>
        <filter val="8,667"/>
        <filter val="668"/>
        <filter val="269"/>
        <filter val="670"/>
        <filter val="16,673"/>
        <filter val="2,274"/>
        <filter val="26,275"/>
        <filter val="58,677"/>
        <filter val="4,282"/>
        <filter val="23,283"/>
        <filter val="5,685"/>
        <filter val="34,289"/>
        <filter val="2,691"/>
        <filter val="19,691"/>
        <filter val="1,692"/>
        <filter val="45,293"/>
        <filter val="694"/>
        <filter val="295"/>
        <filter val="27,698"/>
        <filter val="188,702"/>
        <filter val="300"/>
        <filter val="700"/>
        <filter val="303"/>
        <filter val="18,304"/>
        <filter val="305"/>
        <filter val="17,305"/>
        <filter val="7,308"/>
        <filter val="1,709"/>
        <filter val="33,709"/>
        <filter val="311"/>
        <filter val="312"/>
        <filter val="22,312"/>
        <filter val="1,195,282"/>
        <filter val="195,342"/>
        <filter val="714"/>
        <filter val="175,745"/>
        <filter val="208,745"/>
        <filter val="213,748"/>
        <filter val="719"/>
        <filter val="8,319"/>
        <filter val="721"/>
        <filter val="322"/>
        <filter val="1,322"/>
        <filter val="32,723"/>
        <filter val="326"/>
        <filter val="1,328"/>
        <filter val="5,328"/>
        <filter val="329"/>
        <filter val="2,331"/>
        <filter val="2,332"/>
        <filter val="333"/>
        <filter val="1,338"/>
        <filter val="339"/>
        <filter val="3,739"/>
        <filter val="340"/>
        <filter val="4,740"/>
        <filter val="341"/>
        <filter val="2,341"/>
        <filter val="2,342"/>
        <filter val="1,743"/>
        <filter val="7,343"/>
        <filter val="13,743"/>
        <filter val="68,744"/>
        <filter val="13,745"/>
        <filter val="1,746"/>
        <filter val="7,346"/>
        <filter val="347"/>
        <filter val="8,347"/>
        <filter val="1,348"/>
        <filter val="6,749"/>
        <filter val="9,221,259"/>
        <filter val="613,719"/>
        <filter val="14,352"/>
        <filter val="754"/>
        <filter val="1,754"/>
        <filter val="355"/>
        <filter val="755"/>
        <filter val="4,755"/>
        <filter val="11,355"/>
        <filter val="356"/>
        <filter val="1,356"/>
        <filter val="2,756"/>
        <filter val="8,356"/>
        <filter val="14,356"/>
        <filter val="30,356"/>
        <filter val="358"/>
        <filter val="359"/>
        <filter val="360"/>
        <filter val="3,361"/>
        <filter val="67,761"/>
        <filter val="1,363"/>
        <filter val="764"/>
        <filter val="3,365"/>
        <filter val="366"/>
        <filter val="4,368"/>
        <filter val="769"/>
        <filter val="1,770"/>
        <filter val="21,370"/>
        <filter val="1,371"/>
        <filter val="35,772"/>
        <filter val="1,373"/>
        <filter val="6,373"/>
        <filter val="1,344,223"/>
        <filter val="1,374"/>
        <filter val="1,775"/>
        <filter val="2,376"/>
        <filter val="6,776"/>
        <filter val="377"/>
        <filter val="6,780"/>
        <filter val="2,381"/>
        <filter val="42,381"/>
        <filter val="101,752"/>
        <filter val="1,783"/>
        <filter val="6,384"/>
        <filter val="4,385"/>
        <filter val="2,386"/>
        <filter val="1,387"/>
        <filter val="389"/>
        <filter val="2,790"/>
        <filter val="1,391"/>
        <filter val="2,391"/>
        <filter val="10,391"/>
        <filter val="43,391"/>
        <filter val="795"/>
        <filter val="397"/>
        <filter val="18,797"/>
        <filter val="4,398"/>
        <filter val="10,398"/>
        <filter val="399"/>
        <filter val="1,399"/>
        <filter val="15,399"/>
        <filter val="43,399"/>
        <filter val="309,398"/>
        <filter val="200,000"/>
        <filter val="295,008"/>
        <filter val="400"/>
        <filter val="1,000"/>
        <filter val="12,000"/>
        <filter val="22,800"/>
        <filter val="27,800"/>
        <filter val="1,001"/>
        <filter val="803"/>
        <filter val="4,003"/>
        <filter val="8,803"/>
        <filter val="33,803"/>
        <filter val="1,004"/>
        <filter val="806"/>
        <filter val="2,007"/>
        <filter val="3,807"/>
        <filter val="2,408"/>
        <filter val="10"/>
        <filter val="410"/>
        <filter val="2,010"/>
        <filter val="11"/>
        <filter val="411"/>
        <filter val="3,411"/>
        <filter val="601,041"/>
        <filter val="12"/>
        <filter val="-412"/>
        <filter val="6,812"/>
        <filter val="15,412"/>
        <filter val="13"/>
        <filter val="10,413"/>
        <filter val="1,414"/>
        <filter val="2,814"/>
        <filter val="22,014"/>
        <filter val="15"/>
        <filter val="816"/>
        <filter val="3,416"/>
        <filter val="297,846"/>
        <filter val="17"/>
        <filter val="417"/>
        <filter val="679,847"/>
        <filter val="18"/>
        <filter val="418"/>
        <filter val="19"/>
        <filter val="419"/>
        <filter val="1,419"/>
        <filter val="12,419"/>
        <filter val="820"/>
        <filter val="33,420"/>
        <filter val="61,420"/>
        <filter val="421"/>
        <filter val="12,021"/>
        <filter val="22"/>
        <filter val="1,022"/>
        <filter val="2,422"/>
        <filter val="3,422"/>
        <filter val="6,022"/>
        <filter val="23"/>
        <filter val="423"/>
        <filter val="132,433"/>
        <filter val="24"/>
        <filter val="424"/>
        <filter val="25"/>
        <filter val="26"/>
        <filter val="27"/>
        <filter val="6,828"/>
        <filter val="30"/>
        <filter val="33"/>
        <filter val="1,433"/>
        <filter val="9,033"/>
        <filter val="34"/>
        <filter val="15,034"/>
        <filter val="3,035"/>
        <filter val="6,035"/>
        <filter val="36"/>
        <filter val="52,836"/>
        <filter val="37"/>
        <filter val="38"/>
        <filter val="40"/>
        <filter val="840"/>
        <filter val="35,840"/>
        <filter val="41"/>
        <filter val="442"/>
        <filter val="7,442"/>
        <filter val="10,442"/>
        <filter val="43"/>
        <filter val="107,413"/>
        <filter val="5,444"/>
        <filter val="1,166,154"/>
        <filter val="7,845"/>
        <filter val="46"/>
        <filter val="446"/>
        <filter val="447"/>
        <filter val="847"/>
        <filter val="270,017"/>
        <filter val="48"/>
        <filter val="448"/>
        <filter val="2,048"/>
        <filter val="2,848"/>
        <filter val="3,048"/>
        <filter val="5,048"/>
        <filter val="449"/>
        <filter val="1,449"/>
        <filter val="50"/>
        <filter val="1,450"/>
        <filter val="2,450"/>
        <filter val="84,050"/>
        <filter val="48,451"/>
        <filter val="1,052"/>
        <filter val="15,052"/>
        <filter val="53"/>
        <filter val="853"/>
        <filter val="2,053"/>
        <filter val="9,853"/>
        <filter val="16,453"/>
        <filter val="54"/>
        <filter val="3,854"/>
        <filter val="11,054"/>
        <filter val="55"/>
        <filter val="1,055"/>
        <filter val="2,855"/>
        <filter val="45,855"/>
        <filter val="4,856"/>
        <filter val="57"/>
        <filter val="1,057"/>
        <filter val="2,457"/>
        <filter val="58"/>
        <filter val="858"/>
        <filter val="1,458"/>
        <filter val="4,858"/>
        <filter val="13,458"/>
        <filter val="59"/>
        <filter val="60"/>
        <filter val="9,060"/>
        <filter val="143,471"/>
        <filter val="717,073"/>
        <filter val="64"/>
        <filter val="6,064"/>
        <filter val="132,074"/>
        <filter val="2,066"/>
        <filter val="86,066"/>
        <filter val="1,867"/>
        <filter val="13,867"/>
        <filter val="60,867"/>
        <filter val="69,067"/>
        <filter val="22,868"/>
        <filter val="260,878"/>
        <filter val="69"/>
        <filter val="26,469"/>
        <filter val="71"/>
        <filter val="871"/>
        <filter val="1,871"/>
        <filter val="138,461"/>
        <filter val="72"/>
        <filter val="5,072"/>
        <filter val="73"/>
        <filter val="916,463"/>
        <filter val="74"/>
        <filter val="2,075"/>
        <filter val="876"/>
        <filter val="6,476"/>
        <filter val="121,866"/>
        <filter val="79"/>
        <filter val="479"/>
        <filter val="730,069"/>
        <filter val="80"/>
        <filter val="10,880"/>
        <filter val="22,480"/>
        <filter val="133,850"/>
        <filter val="81"/>
        <filter val="6,081"/>
        <filter val="67,081"/>
        <filter val="82"/>
        <filter val="882"/>
        <filter val="8,482"/>
        <filter val="169,053"/>
        <filter val="84"/>
        <filter val="86"/>
        <filter val="1,086"/>
        <filter val="56,086"/>
        <filter val="887"/>
        <filter val="488"/>
        <filter val="90"/>
        <filter val="4,890"/>
        <filter val="5,890"/>
        <filter val="91"/>
        <filter val="491"/>
        <filter val="25,491"/>
        <filter val="1,892"/>
        <filter val="93"/>
        <filter val="4,093"/>
        <filter val="94"/>
        <filter val="4,494"/>
        <filter val="73,495"/>
        <filter val="896"/>
        <filter val="21,896"/>
        <filter val="97"/>
        <filter val="4,097"/>
        <filter val="6,097"/>
        <filter val="28,497"/>
        <filter val="14,898"/>
        <filter val="99"/>
        <filter val="1,099"/>
        <filter val="146,893"/>
      </filters>
    </filterColumn>
  </autoFilter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workbookViewId="0">
      <selection activeCell="A1" sqref="A1:D1"/>
    </sheetView>
  </sheetViews>
  <sheetFormatPr defaultColWidth="9" defaultRowHeight="13.5" outlineLevelCol="3"/>
  <cols>
    <col min="1" max="1" width="30.3333333333333" style="92" customWidth="1"/>
    <col min="2" max="2" width="18.75" customWidth="1"/>
    <col min="3" max="3" width="30.3333333333333" style="43" customWidth="1"/>
    <col min="4" max="4" width="19.125" customWidth="1"/>
  </cols>
  <sheetData>
    <row r="1" ht="40.05" customHeight="1" spans="1:4">
      <c r="A1" s="20" t="s">
        <v>1175</v>
      </c>
      <c r="B1" s="20"/>
      <c r="C1" s="20"/>
      <c r="D1" s="20"/>
    </row>
    <row r="2" ht="25.05" customHeight="1" spans="4:4">
      <c r="D2" s="45" t="s">
        <v>1</v>
      </c>
    </row>
    <row r="3" ht="22.8" customHeight="1" spans="1:4">
      <c r="A3" s="93" t="s">
        <v>2</v>
      </c>
      <c r="B3" s="94" t="s">
        <v>5</v>
      </c>
      <c r="C3" s="95" t="s">
        <v>2</v>
      </c>
      <c r="D3" s="94" t="s">
        <v>5</v>
      </c>
    </row>
    <row r="4" ht="19.95" customHeight="1" spans="1:4">
      <c r="A4" s="96"/>
      <c r="B4" s="97"/>
      <c r="C4" s="98"/>
      <c r="D4" s="97"/>
    </row>
    <row r="5" ht="25.05" customHeight="1" spans="1:4">
      <c r="A5" s="99" t="s">
        <v>1176</v>
      </c>
      <c r="B5" s="100">
        <v>95347</v>
      </c>
      <c r="C5" s="101" t="s">
        <v>84</v>
      </c>
      <c r="D5" s="35">
        <v>560668</v>
      </c>
    </row>
    <row r="6" ht="25.05" customHeight="1" spans="1:4">
      <c r="A6" s="102" t="s">
        <v>1177</v>
      </c>
      <c r="B6" s="100">
        <v>426997</v>
      </c>
      <c r="C6" s="103" t="s">
        <v>1178</v>
      </c>
      <c r="D6" s="35"/>
    </row>
    <row r="7" ht="25.05" customHeight="1" spans="1:4">
      <c r="A7" s="102" t="s">
        <v>1179</v>
      </c>
      <c r="B7" s="100">
        <v>11708</v>
      </c>
      <c r="C7" s="103" t="s">
        <v>1180</v>
      </c>
      <c r="D7" s="35"/>
    </row>
    <row r="8" ht="25.05" customHeight="1" spans="1:4">
      <c r="A8" s="104" t="s">
        <v>1181</v>
      </c>
      <c r="B8" s="105">
        <v>9376</v>
      </c>
      <c r="C8" s="106" t="s">
        <v>1182</v>
      </c>
      <c r="D8" s="38"/>
    </row>
    <row r="9" ht="25.05" customHeight="1" spans="1:4">
      <c r="A9" s="104" t="s">
        <v>1183</v>
      </c>
      <c r="B9" s="105">
        <v>448</v>
      </c>
      <c r="C9" s="106" t="s">
        <v>1184</v>
      </c>
      <c r="D9" s="38"/>
    </row>
    <row r="10" ht="25.05" customHeight="1" spans="1:4">
      <c r="A10" s="104" t="s">
        <v>1185</v>
      </c>
      <c r="B10" s="105">
        <v>46</v>
      </c>
      <c r="C10" s="106" t="s">
        <v>1186</v>
      </c>
      <c r="D10" s="38"/>
    </row>
    <row r="11" ht="25.05" customHeight="1" spans="1:4">
      <c r="A11" s="104" t="s">
        <v>1187</v>
      </c>
      <c r="B11" s="105">
        <v>1838</v>
      </c>
      <c r="C11" s="106" t="s">
        <v>1188</v>
      </c>
      <c r="D11" s="38"/>
    </row>
    <row r="12" ht="25.05" customHeight="1" spans="1:4">
      <c r="A12" s="102" t="s">
        <v>1189</v>
      </c>
      <c r="B12" s="100">
        <v>187511</v>
      </c>
      <c r="C12" s="103" t="s">
        <v>1190</v>
      </c>
      <c r="D12" s="35"/>
    </row>
    <row r="13" ht="25.05" customHeight="1" spans="1:4">
      <c r="A13" s="104" t="s">
        <v>1191</v>
      </c>
      <c r="B13" s="105"/>
      <c r="C13" s="106" t="s">
        <v>1192</v>
      </c>
      <c r="D13" s="38"/>
    </row>
    <row r="14" ht="25.05" customHeight="1" spans="1:4">
      <c r="A14" s="104" t="s">
        <v>1193</v>
      </c>
      <c r="B14" s="105">
        <v>33980</v>
      </c>
      <c r="C14" s="106" t="s">
        <v>1194</v>
      </c>
      <c r="D14" s="38"/>
    </row>
    <row r="15" ht="25.05" customHeight="1" spans="1:4">
      <c r="A15" s="104" t="s">
        <v>1195</v>
      </c>
      <c r="B15" s="105">
        <v>190</v>
      </c>
      <c r="C15" s="106" t="s">
        <v>1196</v>
      </c>
      <c r="D15" s="38"/>
    </row>
    <row r="16" ht="25.05" customHeight="1" spans="1:4">
      <c r="A16" s="104" t="s">
        <v>1197</v>
      </c>
      <c r="B16" s="105"/>
      <c r="C16" s="106" t="s">
        <v>1198</v>
      </c>
      <c r="D16" s="38"/>
    </row>
    <row r="17" ht="25.05" customHeight="1" spans="1:4">
      <c r="A17" s="104" t="s">
        <v>1199</v>
      </c>
      <c r="B17" s="105">
        <v>41925</v>
      </c>
      <c r="C17" s="106" t="s">
        <v>1200</v>
      </c>
      <c r="D17" s="38"/>
    </row>
    <row r="18" ht="25.05" customHeight="1" spans="1:4">
      <c r="A18" s="104" t="s">
        <v>1201</v>
      </c>
      <c r="B18" s="105">
        <v>39329</v>
      </c>
      <c r="C18" s="106" t="s">
        <v>1202</v>
      </c>
      <c r="D18" s="38"/>
    </row>
    <row r="19" ht="25.05" customHeight="1" spans="1:4">
      <c r="A19" s="104" t="s">
        <v>1203</v>
      </c>
      <c r="B19" s="105">
        <v>110</v>
      </c>
      <c r="C19" s="106" t="s">
        <v>1204</v>
      </c>
      <c r="D19" s="38"/>
    </row>
    <row r="20" ht="25.05" customHeight="1" spans="1:4">
      <c r="A20" s="104" t="s">
        <v>1205</v>
      </c>
      <c r="B20" s="105">
        <v>3336</v>
      </c>
      <c r="C20" s="106" t="s">
        <v>1206</v>
      </c>
      <c r="D20" s="38"/>
    </row>
    <row r="21" ht="25.05" customHeight="1" spans="1:4">
      <c r="A21" s="104" t="s">
        <v>1207</v>
      </c>
      <c r="B21" s="105">
        <v>3197</v>
      </c>
      <c r="C21" s="106" t="s">
        <v>1208</v>
      </c>
      <c r="D21" s="38"/>
    </row>
    <row r="22" ht="25.05" customHeight="1" spans="1:4">
      <c r="A22" s="104" t="s">
        <v>1209</v>
      </c>
      <c r="B22" s="105">
        <v>34312</v>
      </c>
      <c r="C22" s="106" t="s">
        <v>1210</v>
      </c>
      <c r="D22" s="38"/>
    </row>
    <row r="23" ht="25.05" customHeight="1" spans="1:4">
      <c r="A23" s="104" t="s">
        <v>1211</v>
      </c>
      <c r="B23" s="105">
        <v>7609</v>
      </c>
      <c r="C23" s="106" t="s">
        <v>1212</v>
      </c>
      <c r="D23" s="38"/>
    </row>
    <row r="24" ht="25.05" customHeight="1" spans="1:4">
      <c r="A24" s="104" t="s">
        <v>1213</v>
      </c>
      <c r="B24" s="105">
        <v>15</v>
      </c>
      <c r="C24" s="106" t="s">
        <v>1214</v>
      </c>
      <c r="D24" s="38"/>
    </row>
    <row r="25" ht="25.05" customHeight="1" spans="1:4">
      <c r="A25" s="104" t="s">
        <v>1215</v>
      </c>
      <c r="B25" s="105">
        <v>100</v>
      </c>
      <c r="C25" s="106" t="s">
        <v>1216</v>
      </c>
      <c r="D25" s="38"/>
    </row>
    <row r="26" ht="25.05" customHeight="1" spans="1:4">
      <c r="A26" s="104" t="s">
        <v>1217</v>
      </c>
      <c r="B26" s="105"/>
      <c r="C26" s="106" t="s">
        <v>1218</v>
      </c>
      <c r="D26" s="38"/>
    </row>
    <row r="27" ht="25.05" customHeight="1" spans="1:4">
      <c r="A27" s="104" t="s">
        <v>1219</v>
      </c>
      <c r="B27" s="105">
        <v>23408</v>
      </c>
      <c r="C27" s="106" t="s">
        <v>1220</v>
      </c>
      <c r="D27" s="38"/>
    </row>
    <row r="28" ht="25.05" customHeight="1" spans="1:4">
      <c r="A28" s="104" t="s">
        <v>1221</v>
      </c>
      <c r="B28" s="105"/>
      <c r="C28" s="106" t="s">
        <v>1222</v>
      </c>
      <c r="D28" s="38"/>
    </row>
    <row r="29" ht="25.05" customHeight="1" spans="1:4">
      <c r="A29" s="107" t="s">
        <v>1223</v>
      </c>
      <c r="B29" s="108">
        <v>227778</v>
      </c>
      <c r="C29" s="109" t="s">
        <v>1224</v>
      </c>
      <c r="D29" s="110"/>
    </row>
    <row r="30" ht="25.05" customHeight="1" spans="1:4">
      <c r="A30" s="111" t="s">
        <v>1225</v>
      </c>
      <c r="B30" s="112">
        <v>155</v>
      </c>
      <c r="C30" s="113" t="s">
        <v>1225</v>
      </c>
      <c r="D30" s="114"/>
    </row>
    <row r="31" ht="25.05" customHeight="1" spans="1:4">
      <c r="A31" s="111" t="s">
        <v>1226</v>
      </c>
      <c r="B31" s="112"/>
      <c r="C31" s="113" t="s">
        <v>1226</v>
      </c>
      <c r="D31" s="114"/>
    </row>
    <row r="32" ht="25.05" customHeight="1" spans="1:4">
      <c r="A32" s="111" t="s">
        <v>1227</v>
      </c>
      <c r="B32" s="112"/>
      <c r="C32" s="113" t="s">
        <v>1227</v>
      </c>
      <c r="D32" s="114"/>
    </row>
    <row r="33" ht="25.05" customHeight="1" spans="1:4">
      <c r="A33" s="111" t="s">
        <v>1228</v>
      </c>
      <c r="B33" s="112">
        <v>3840</v>
      </c>
      <c r="C33" s="113" t="s">
        <v>1228</v>
      </c>
      <c r="D33" s="114"/>
    </row>
    <row r="34" ht="25.05" customHeight="1" spans="1:4">
      <c r="A34" s="111" t="s">
        <v>1229</v>
      </c>
      <c r="B34" s="112">
        <v>1790</v>
      </c>
      <c r="C34" s="113" t="s">
        <v>1229</v>
      </c>
      <c r="D34" s="114"/>
    </row>
    <row r="35" ht="25.05" customHeight="1" spans="1:4">
      <c r="A35" s="111" t="s">
        <v>1230</v>
      </c>
      <c r="B35" s="112">
        <v>40</v>
      </c>
      <c r="C35" s="113" t="s">
        <v>1230</v>
      </c>
      <c r="D35" s="114"/>
    </row>
    <row r="36" ht="25.05" customHeight="1" spans="1:4">
      <c r="A36" s="111" t="s">
        <v>1231</v>
      </c>
      <c r="B36" s="112">
        <v>1793</v>
      </c>
      <c r="C36" s="113" t="s">
        <v>1231</v>
      </c>
      <c r="D36" s="114"/>
    </row>
    <row r="37" ht="25.05" customHeight="1" spans="1:4">
      <c r="A37" s="111" t="s">
        <v>1232</v>
      </c>
      <c r="B37" s="112">
        <v>40245</v>
      </c>
      <c r="C37" s="113" t="s">
        <v>1232</v>
      </c>
      <c r="D37" s="114"/>
    </row>
    <row r="38" ht="25.05" customHeight="1" spans="1:4">
      <c r="A38" s="111" t="s">
        <v>1233</v>
      </c>
      <c r="B38" s="112">
        <v>9006</v>
      </c>
      <c r="C38" s="113" t="s">
        <v>1233</v>
      </c>
      <c r="D38" s="114"/>
    </row>
    <row r="39" ht="25.05" customHeight="1" spans="1:4">
      <c r="A39" s="111" t="s">
        <v>1234</v>
      </c>
      <c r="B39" s="112">
        <v>4821</v>
      </c>
      <c r="C39" s="113" t="s">
        <v>1234</v>
      </c>
      <c r="D39" s="114"/>
    </row>
    <row r="40" ht="25.05" customHeight="1" spans="1:4">
      <c r="A40" s="111" t="s">
        <v>1235</v>
      </c>
      <c r="B40" s="112">
        <v>3908</v>
      </c>
      <c r="C40" s="113" t="s">
        <v>1235</v>
      </c>
      <c r="D40" s="114"/>
    </row>
    <row r="41" ht="25.05" customHeight="1" spans="1:4">
      <c r="A41" s="111" t="s">
        <v>1236</v>
      </c>
      <c r="B41" s="112">
        <v>20835</v>
      </c>
      <c r="C41" s="113" t="s">
        <v>1236</v>
      </c>
      <c r="D41" s="114"/>
    </row>
    <row r="42" ht="25.05" customHeight="1" spans="1:4">
      <c r="A42" s="111" t="s">
        <v>1237</v>
      </c>
      <c r="B42" s="112">
        <v>5244</v>
      </c>
      <c r="C42" s="113" t="s">
        <v>1237</v>
      </c>
      <c r="D42" s="114"/>
    </row>
    <row r="43" ht="25.05" customHeight="1" spans="1:4">
      <c r="A43" s="111" t="s">
        <v>1238</v>
      </c>
      <c r="B43" s="112">
        <v>1784</v>
      </c>
      <c r="C43" s="113" t="s">
        <v>1238</v>
      </c>
      <c r="D43" s="114"/>
    </row>
    <row r="44" ht="25.05" customHeight="1" spans="1:4">
      <c r="A44" s="111" t="s">
        <v>1239</v>
      </c>
      <c r="B44" s="112">
        <v>683</v>
      </c>
      <c r="C44" s="113" t="s">
        <v>1239</v>
      </c>
      <c r="D44" s="114"/>
    </row>
    <row r="45" ht="25.05" customHeight="1" spans="1:4">
      <c r="A45" s="111" t="s">
        <v>1240</v>
      </c>
      <c r="B45" s="112"/>
      <c r="C45" s="113" t="s">
        <v>1240</v>
      </c>
      <c r="D45" s="114"/>
    </row>
    <row r="46" ht="25.05" customHeight="1" spans="1:4">
      <c r="A46" s="111" t="s">
        <v>1241</v>
      </c>
      <c r="B46" s="112"/>
      <c r="C46" s="113" t="s">
        <v>1241</v>
      </c>
      <c r="D46" s="114"/>
    </row>
    <row r="47" ht="25.05" customHeight="1" spans="1:4">
      <c r="A47" s="111" t="s">
        <v>1242</v>
      </c>
      <c r="B47" s="112">
        <v>132708</v>
      </c>
      <c r="C47" s="113" t="s">
        <v>1242</v>
      </c>
      <c r="D47" s="114"/>
    </row>
    <row r="48" ht="25.05" customHeight="1" spans="1:4">
      <c r="A48" s="111" t="s">
        <v>1243</v>
      </c>
      <c r="B48" s="112">
        <v>926</v>
      </c>
      <c r="C48" s="113" t="s">
        <v>1243</v>
      </c>
      <c r="D48" s="114"/>
    </row>
    <row r="49" ht="25.05" customHeight="1" spans="1:4">
      <c r="A49" s="111" t="s">
        <v>1244</v>
      </c>
      <c r="B49" s="112"/>
      <c r="C49" s="113" t="s">
        <v>1244</v>
      </c>
      <c r="D49" s="114"/>
    </row>
    <row r="50" ht="25.05" customHeight="1" spans="1:4">
      <c r="A50" s="102" t="s">
        <v>1245</v>
      </c>
      <c r="B50" s="105"/>
      <c r="C50" s="103" t="s">
        <v>1246</v>
      </c>
      <c r="D50" s="38">
        <v>21346</v>
      </c>
    </row>
    <row r="51" ht="25.05" customHeight="1" spans="1:4">
      <c r="A51" s="102" t="s">
        <v>1247</v>
      </c>
      <c r="B51" s="105"/>
      <c r="C51" s="103" t="s">
        <v>1248</v>
      </c>
      <c r="D51" s="38"/>
    </row>
    <row r="52" ht="25.05" customHeight="1" spans="1:4">
      <c r="A52" s="99" t="s">
        <v>1249</v>
      </c>
      <c r="B52" s="105"/>
      <c r="C52" s="101" t="s">
        <v>1250</v>
      </c>
      <c r="D52" s="38">
        <v>152760</v>
      </c>
    </row>
    <row r="53" ht="25.05" customHeight="1" spans="1:4">
      <c r="A53" s="99" t="s">
        <v>1251</v>
      </c>
      <c r="B53" s="105">
        <v>147569</v>
      </c>
      <c r="C53" s="101" t="s">
        <v>1252</v>
      </c>
      <c r="D53" s="38"/>
    </row>
    <row r="54" ht="25.05" customHeight="1" spans="1:4">
      <c r="A54" s="102" t="s">
        <v>1253</v>
      </c>
      <c r="B54" s="105"/>
      <c r="C54" s="103" t="s">
        <v>1254</v>
      </c>
      <c r="D54" s="38"/>
    </row>
    <row r="55" ht="25.05" customHeight="1" spans="1:4">
      <c r="A55" s="102" t="s">
        <v>1255</v>
      </c>
      <c r="B55" s="105"/>
      <c r="C55" s="103" t="s">
        <v>1256</v>
      </c>
      <c r="D55" s="38"/>
    </row>
    <row r="56" ht="25.05" customHeight="1" spans="1:4">
      <c r="A56" s="102" t="s">
        <v>1257</v>
      </c>
      <c r="B56" s="105"/>
      <c r="C56" s="103" t="s">
        <v>1258</v>
      </c>
      <c r="D56" s="38"/>
    </row>
    <row r="57" ht="25.05" customHeight="1" spans="1:4">
      <c r="A57" s="102" t="s">
        <v>1259</v>
      </c>
      <c r="B57" s="105">
        <v>77328</v>
      </c>
      <c r="C57" s="103" t="s">
        <v>1260</v>
      </c>
      <c r="D57" s="38"/>
    </row>
    <row r="58" ht="25.05" customHeight="1" spans="1:4">
      <c r="A58" s="102" t="s">
        <v>1261</v>
      </c>
      <c r="B58" s="105">
        <v>43163</v>
      </c>
      <c r="C58" s="103" t="s">
        <v>1262</v>
      </c>
      <c r="D58" s="38">
        <v>67380</v>
      </c>
    </row>
    <row r="59" ht="25.05" customHeight="1" spans="1:4">
      <c r="A59" s="102" t="s">
        <v>1263</v>
      </c>
      <c r="B59" s="105">
        <v>42770</v>
      </c>
      <c r="C59" s="103" t="s">
        <v>1264</v>
      </c>
      <c r="D59" s="38"/>
    </row>
    <row r="60" ht="25.05" customHeight="1" spans="1:4">
      <c r="A60" s="102" t="s">
        <v>1265</v>
      </c>
      <c r="B60" s="105">
        <v>8568</v>
      </c>
      <c r="C60" s="103" t="s">
        <v>1266</v>
      </c>
      <c r="D60" s="38">
        <v>39588</v>
      </c>
    </row>
    <row r="61" ht="25.05" customHeight="1" spans="1:4">
      <c r="A61" s="111"/>
      <c r="B61" s="112"/>
      <c r="C61" s="103" t="s">
        <v>1267</v>
      </c>
      <c r="D61" s="38">
        <v>39588</v>
      </c>
    </row>
    <row r="62" ht="25.05" customHeight="1" spans="1:4">
      <c r="A62" s="111"/>
      <c r="B62" s="112"/>
      <c r="C62" s="103" t="s">
        <v>1268</v>
      </c>
      <c r="D62" s="35"/>
    </row>
    <row r="63" ht="25.05" customHeight="1" spans="1:4">
      <c r="A63" s="115" t="s">
        <v>1269</v>
      </c>
      <c r="B63" s="116">
        <v>841742</v>
      </c>
      <c r="C63" s="117" t="s">
        <v>1270</v>
      </c>
      <c r="D63" s="32">
        <f>SUM(D5:D62)-D61</f>
        <v>841742</v>
      </c>
    </row>
    <row r="65" spans="2:4">
      <c r="B65" s="118"/>
      <c r="D65" s="119"/>
    </row>
    <row r="66" spans="2:4">
      <c r="B66" s="118"/>
      <c r="D66" s="119"/>
    </row>
  </sheetData>
  <mergeCells count="5">
    <mergeCell ref="A1:D1"/>
    <mergeCell ref="A3:A4"/>
    <mergeCell ref="B3:B4"/>
    <mergeCell ref="C3:C4"/>
    <mergeCell ref="D3:D4"/>
  </mergeCells>
  <pageMargins left="0.275" right="0.235416666666667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8"/>
  <sheetViews>
    <sheetView workbookViewId="0">
      <selection activeCell="A1" sqref="A1:C1"/>
    </sheetView>
  </sheetViews>
  <sheetFormatPr defaultColWidth="9" defaultRowHeight="13.5" outlineLevelCol="5"/>
  <cols>
    <col min="1" max="1" width="12.1083333333333" style="83" customWidth="1"/>
    <col min="2" max="2" width="36.8833333333333" customWidth="1"/>
    <col min="3" max="3" width="31" customWidth="1"/>
  </cols>
  <sheetData>
    <row r="1" ht="60" customHeight="1" spans="1:3">
      <c r="A1" s="42" t="s">
        <v>1271</v>
      </c>
      <c r="B1" s="20"/>
      <c r="C1" s="20"/>
    </row>
    <row r="2" ht="25.05" customHeight="1" spans="3:3">
      <c r="C2" s="4" t="s">
        <v>1</v>
      </c>
    </row>
    <row r="3" ht="34.95" customHeight="1" spans="1:3">
      <c r="A3" s="84" t="s">
        <v>81</v>
      </c>
      <c r="B3" s="85" t="s">
        <v>1272</v>
      </c>
      <c r="C3" s="85" t="s">
        <v>5</v>
      </c>
    </row>
    <row r="4" ht="25.05" customHeight="1" spans="1:3">
      <c r="A4" s="86"/>
      <c r="B4" s="87" t="s">
        <v>1273</v>
      </c>
      <c r="C4" s="88">
        <f>C5+C15+C43</f>
        <v>164487</v>
      </c>
    </row>
    <row r="5" ht="25.05" customHeight="1" spans="1:3">
      <c r="A5" s="84">
        <v>301</v>
      </c>
      <c r="B5" s="87" t="s">
        <v>1274</v>
      </c>
      <c r="C5" s="88">
        <v>91427</v>
      </c>
    </row>
    <row r="6" ht="25.05" customHeight="1" spans="1:6">
      <c r="A6" s="86">
        <v>30101</v>
      </c>
      <c r="B6" s="89" t="s">
        <v>1275</v>
      </c>
      <c r="C6" s="90">
        <v>45146</v>
      </c>
      <c r="F6" s="91"/>
    </row>
    <row r="7" ht="25.05" customHeight="1" spans="1:3">
      <c r="A7" s="86">
        <v>30102</v>
      </c>
      <c r="B7" s="89" t="s">
        <v>1276</v>
      </c>
      <c r="C7" s="90">
        <v>31238</v>
      </c>
    </row>
    <row r="8" ht="25.05" customHeight="1" spans="1:3">
      <c r="A8" s="86">
        <v>30103</v>
      </c>
      <c r="B8" s="89" t="s">
        <v>1277</v>
      </c>
      <c r="C8" s="90">
        <v>5667</v>
      </c>
    </row>
    <row r="9" ht="25.05" customHeight="1" spans="1:3">
      <c r="A9" s="86">
        <v>30104</v>
      </c>
      <c r="B9" s="89" t="s">
        <v>1278</v>
      </c>
      <c r="C9" s="90">
        <v>710</v>
      </c>
    </row>
    <row r="10" ht="25.05" customHeight="1" spans="1:3">
      <c r="A10" s="86">
        <v>30106</v>
      </c>
      <c r="B10" s="89" t="s">
        <v>1279</v>
      </c>
      <c r="C10" s="90">
        <v>512</v>
      </c>
    </row>
    <row r="11" ht="25.05" customHeight="1" spans="1:3">
      <c r="A11" s="86">
        <v>30107</v>
      </c>
      <c r="B11" s="89" t="s">
        <v>1280</v>
      </c>
      <c r="C11" s="90">
        <v>1136</v>
      </c>
    </row>
    <row r="12" ht="25.05" customHeight="1" spans="1:3">
      <c r="A12" s="86">
        <v>30108</v>
      </c>
      <c r="B12" s="89" t="s">
        <v>1281</v>
      </c>
      <c r="C12" s="90">
        <v>555</v>
      </c>
    </row>
    <row r="13" ht="25.05" customHeight="1" spans="1:3">
      <c r="A13" s="86">
        <v>30109</v>
      </c>
      <c r="B13" s="89" t="s">
        <v>1282</v>
      </c>
      <c r="C13" s="90">
        <v>42</v>
      </c>
    </row>
    <row r="14" ht="25.05" customHeight="1" spans="1:3">
      <c r="A14" s="86">
        <v>30199</v>
      </c>
      <c r="B14" s="89" t="s">
        <v>1283</v>
      </c>
      <c r="C14" s="90">
        <v>6421</v>
      </c>
    </row>
    <row r="15" ht="25.05" customHeight="1" spans="1:3">
      <c r="A15" s="84">
        <v>302</v>
      </c>
      <c r="B15" s="87" t="s">
        <v>1284</v>
      </c>
      <c r="C15" s="88">
        <v>13727</v>
      </c>
    </row>
    <row r="16" ht="25.05" customHeight="1" spans="1:3">
      <c r="A16" s="86">
        <v>30201</v>
      </c>
      <c r="B16" s="89" t="s">
        <v>1285</v>
      </c>
      <c r="C16" s="90">
        <v>2270</v>
      </c>
    </row>
    <row r="17" ht="25.05" customHeight="1" spans="1:3">
      <c r="A17" s="86">
        <v>30202</v>
      </c>
      <c r="B17" s="89" t="s">
        <v>1286</v>
      </c>
      <c r="C17" s="90">
        <v>866</v>
      </c>
    </row>
    <row r="18" ht="25.05" customHeight="1" spans="1:3">
      <c r="A18" s="86">
        <v>30203</v>
      </c>
      <c r="B18" s="89" t="s">
        <v>1287</v>
      </c>
      <c r="C18" s="90"/>
    </row>
    <row r="19" ht="25.05" customHeight="1" spans="1:3">
      <c r="A19" s="86">
        <v>30204</v>
      </c>
      <c r="B19" s="89" t="s">
        <v>1288</v>
      </c>
      <c r="C19" s="90">
        <v>87</v>
      </c>
    </row>
    <row r="20" ht="25.05" customHeight="1" spans="1:3">
      <c r="A20" s="86">
        <v>30205</v>
      </c>
      <c r="B20" s="89" t="s">
        <v>1289</v>
      </c>
      <c r="C20" s="90">
        <v>153</v>
      </c>
    </row>
    <row r="21" ht="25.05" customHeight="1" spans="1:3">
      <c r="A21" s="86">
        <v>30206</v>
      </c>
      <c r="B21" s="89" t="s">
        <v>1290</v>
      </c>
      <c r="C21" s="90">
        <v>1230</v>
      </c>
    </row>
    <row r="22" ht="25.05" customHeight="1" spans="1:3">
      <c r="A22" s="86">
        <v>30207</v>
      </c>
      <c r="B22" s="89" t="s">
        <v>1291</v>
      </c>
      <c r="C22" s="90">
        <v>478</v>
      </c>
    </row>
    <row r="23" ht="25.05" customHeight="1" spans="1:3">
      <c r="A23" s="86">
        <v>30208</v>
      </c>
      <c r="B23" s="89" t="s">
        <v>1292</v>
      </c>
      <c r="C23" s="90">
        <v>3348</v>
      </c>
    </row>
    <row r="24" ht="25.05" customHeight="1" spans="1:3">
      <c r="A24" s="86">
        <v>30209</v>
      </c>
      <c r="B24" s="89" t="s">
        <v>1293</v>
      </c>
      <c r="C24" s="90">
        <v>296</v>
      </c>
    </row>
    <row r="25" ht="25.05" customHeight="1" spans="1:3">
      <c r="A25" s="86">
        <v>30211</v>
      </c>
      <c r="B25" s="89" t="s">
        <v>1294</v>
      </c>
      <c r="C25" s="90">
        <v>286</v>
      </c>
    </row>
    <row r="26" ht="25.05" customHeight="1" spans="1:3">
      <c r="A26" s="86">
        <v>30212</v>
      </c>
      <c r="B26" s="89" t="s">
        <v>1295</v>
      </c>
      <c r="C26" s="90">
        <v>115</v>
      </c>
    </row>
    <row r="27" ht="25.05" customHeight="1" spans="1:3">
      <c r="A27" s="86">
        <v>30213</v>
      </c>
      <c r="B27" s="89" t="s">
        <v>1296</v>
      </c>
      <c r="C27" s="90"/>
    </row>
    <row r="28" ht="25.05" customHeight="1" spans="1:3">
      <c r="A28" s="86">
        <v>30214</v>
      </c>
      <c r="B28" s="89" t="s">
        <v>1297</v>
      </c>
      <c r="C28" s="90"/>
    </row>
    <row r="29" ht="25.05" customHeight="1" spans="1:3">
      <c r="A29" s="86">
        <v>30215</v>
      </c>
      <c r="B29" s="89" t="s">
        <v>1298</v>
      </c>
      <c r="C29" s="90">
        <v>335</v>
      </c>
    </row>
    <row r="30" ht="25.05" customHeight="1" spans="1:3">
      <c r="A30" s="86">
        <v>30216</v>
      </c>
      <c r="B30" s="89" t="s">
        <v>1299</v>
      </c>
      <c r="C30" s="90"/>
    </row>
    <row r="31" ht="25.05" customHeight="1" spans="1:3">
      <c r="A31" s="86">
        <v>30217</v>
      </c>
      <c r="B31" s="89" t="s">
        <v>1300</v>
      </c>
      <c r="C31" s="90"/>
    </row>
    <row r="32" ht="25.05" customHeight="1" spans="1:3">
      <c r="A32" s="86">
        <v>30218</v>
      </c>
      <c r="B32" s="89" t="s">
        <v>1301</v>
      </c>
      <c r="C32" s="90"/>
    </row>
    <row r="33" ht="25.05" customHeight="1" spans="1:3">
      <c r="A33" s="86">
        <v>30224</v>
      </c>
      <c r="B33" s="89" t="s">
        <v>1302</v>
      </c>
      <c r="C33" s="90"/>
    </row>
    <row r="34" ht="25.05" customHeight="1" spans="1:3">
      <c r="A34" s="86">
        <v>30225</v>
      </c>
      <c r="B34" s="89" t="s">
        <v>1303</v>
      </c>
      <c r="C34" s="90"/>
    </row>
    <row r="35" ht="25.05" customHeight="1" spans="1:3">
      <c r="A35" s="86">
        <v>30226</v>
      </c>
      <c r="B35" s="89" t="s">
        <v>1304</v>
      </c>
      <c r="C35" s="90"/>
    </row>
    <row r="36" ht="25.05" customHeight="1" spans="1:3">
      <c r="A36" s="86">
        <v>30227</v>
      </c>
      <c r="B36" s="89" t="s">
        <v>1305</v>
      </c>
      <c r="C36" s="90"/>
    </row>
    <row r="37" ht="25.05" customHeight="1" spans="1:3">
      <c r="A37" s="86">
        <v>30228</v>
      </c>
      <c r="B37" s="89" t="s">
        <v>1306</v>
      </c>
      <c r="C37" s="90">
        <v>81</v>
      </c>
    </row>
    <row r="38" ht="25.05" customHeight="1" spans="1:3">
      <c r="A38" s="86">
        <v>30229</v>
      </c>
      <c r="B38" s="89" t="s">
        <v>1307</v>
      </c>
      <c r="C38" s="90">
        <v>583</v>
      </c>
    </row>
    <row r="39" ht="25.05" customHeight="1" spans="1:3">
      <c r="A39" s="86">
        <v>30231</v>
      </c>
      <c r="B39" s="89" t="s">
        <v>1308</v>
      </c>
      <c r="C39" s="90"/>
    </row>
    <row r="40" ht="25.05" customHeight="1" spans="1:3">
      <c r="A40" s="86">
        <v>30239</v>
      </c>
      <c r="B40" s="89" t="s">
        <v>1309</v>
      </c>
      <c r="C40" s="90"/>
    </row>
    <row r="41" ht="25.05" customHeight="1" spans="1:3">
      <c r="A41" s="86">
        <v>30240</v>
      </c>
      <c r="B41" s="89" t="s">
        <v>1310</v>
      </c>
      <c r="C41" s="90">
        <v>5</v>
      </c>
    </row>
    <row r="42" ht="25.05" customHeight="1" spans="1:3">
      <c r="A42" s="86">
        <v>30299</v>
      </c>
      <c r="B42" s="89" t="s">
        <v>1311</v>
      </c>
      <c r="C42" s="90">
        <v>3594</v>
      </c>
    </row>
    <row r="43" ht="25.05" customHeight="1" spans="1:3">
      <c r="A43" s="84">
        <v>303</v>
      </c>
      <c r="B43" s="87" t="s">
        <v>1312</v>
      </c>
      <c r="C43" s="88">
        <v>59333</v>
      </c>
    </row>
    <row r="44" ht="25.05" customHeight="1" spans="1:3">
      <c r="A44" s="86">
        <v>30301</v>
      </c>
      <c r="B44" s="89" t="s">
        <v>1313</v>
      </c>
      <c r="C44" s="90">
        <v>685</v>
      </c>
    </row>
    <row r="45" ht="25.05" customHeight="1" spans="1:3">
      <c r="A45" s="86">
        <v>30302</v>
      </c>
      <c r="B45" s="89" t="s">
        <v>1314</v>
      </c>
      <c r="C45" s="90">
        <v>42437</v>
      </c>
    </row>
    <row r="46" ht="25.05" customHeight="1" spans="1:3">
      <c r="A46" s="86">
        <v>30303</v>
      </c>
      <c r="B46" s="89" t="s">
        <v>1315</v>
      </c>
      <c r="C46" s="90">
        <v>73</v>
      </c>
    </row>
    <row r="47" ht="25.05" customHeight="1" spans="1:3">
      <c r="A47" s="86">
        <v>30304</v>
      </c>
      <c r="B47" s="89" t="s">
        <v>1316</v>
      </c>
      <c r="C47" s="90">
        <v>2326</v>
      </c>
    </row>
    <row r="48" ht="25.05" customHeight="1" spans="1:3">
      <c r="A48" s="86">
        <v>30305</v>
      </c>
      <c r="B48" s="89" t="s">
        <v>1317</v>
      </c>
      <c r="C48" s="90">
        <v>1239</v>
      </c>
    </row>
    <row r="49" ht="25.05" customHeight="1" spans="1:3">
      <c r="A49" s="86">
        <v>30306</v>
      </c>
      <c r="B49" s="89" t="s">
        <v>1318</v>
      </c>
      <c r="C49" s="90">
        <v>172</v>
      </c>
    </row>
    <row r="50" ht="25.05" customHeight="1" spans="1:3">
      <c r="A50" s="86">
        <v>30307</v>
      </c>
      <c r="B50" s="89" t="s">
        <v>1319</v>
      </c>
      <c r="C50" s="90">
        <v>226</v>
      </c>
    </row>
    <row r="51" ht="25.05" customHeight="1" spans="1:3">
      <c r="A51" s="86">
        <v>30308</v>
      </c>
      <c r="B51" s="89" t="s">
        <v>1320</v>
      </c>
      <c r="C51" s="90">
        <v>33</v>
      </c>
    </row>
    <row r="52" ht="25.05" customHeight="1" spans="1:3">
      <c r="A52" s="86">
        <v>30309</v>
      </c>
      <c r="B52" s="89" t="s">
        <v>1321</v>
      </c>
      <c r="C52" s="90">
        <v>530</v>
      </c>
    </row>
    <row r="53" ht="25.05" customHeight="1" spans="1:3">
      <c r="A53" s="86">
        <v>30310</v>
      </c>
      <c r="B53" s="89" t="s">
        <v>1322</v>
      </c>
      <c r="C53" s="90">
        <v>241</v>
      </c>
    </row>
    <row r="54" ht="25.05" customHeight="1" spans="1:3">
      <c r="A54" s="86">
        <v>30311</v>
      </c>
      <c r="B54" s="89" t="s">
        <v>1323</v>
      </c>
      <c r="C54" s="90">
        <v>8684</v>
      </c>
    </row>
    <row r="55" ht="25.05" customHeight="1" spans="1:3">
      <c r="A55" s="86">
        <v>30312</v>
      </c>
      <c r="B55" s="89" t="s">
        <v>1324</v>
      </c>
      <c r="C55" s="90">
        <v>452</v>
      </c>
    </row>
    <row r="56" ht="25.05" customHeight="1" spans="1:3">
      <c r="A56" s="86">
        <v>30313</v>
      </c>
      <c r="B56" s="89" t="s">
        <v>1325</v>
      </c>
      <c r="C56" s="90"/>
    </row>
    <row r="57" ht="25.05" customHeight="1" spans="1:3">
      <c r="A57" s="86">
        <v>30314</v>
      </c>
      <c r="B57" s="89" t="s">
        <v>1326</v>
      </c>
      <c r="C57" s="90">
        <v>1799</v>
      </c>
    </row>
    <row r="58" ht="25.05" customHeight="1" spans="1:3">
      <c r="A58" s="86">
        <v>30399</v>
      </c>
      <c r="B58" s="89" t="s">
        <v>1327</v>
      </c>
      <c r="C58" s="90">
        <v>436</v>
      </c>
    </row>
    <row r="59" ht="25.05" customHeight="1" spans="1:3">
      <c r="A59" s="84">
        <v>310</v>
      </c>
      <c r="B59" s="87" t="s">
        <v>1328</v>
      </c>
      <c r="C59" s="88"/>
    </row>
    <row r="60" ht="25.05" customHeight="1" spans="1:3">
      <c r="A60" s="86">
        <v>31002</v>
      </c>
      <c r="B60" s="89" t="s">
        <v>1329</v>
      </c>
      <c r="C60" s="90"/>
    </row>
    <row r="61" ht="25.05" customHeight="1" spans="1:3">
      <c r="A61" s="86">
        <v>31003</v>
      </c>
      <c r="B61" s="89" t="s">
        <v>1330</v>
      </c>
      <c r="C61" s="90"/>
    </row>
    <row r="62" ht="25.05" customHeight="1" spans="1:3">
      <c r="A62" s="86">
        <v>31007</v>
      </c>
      <c r="B62" s="89" t="s">
        <v>1331</v>
      </c>
      <c r="C62" s="90"/>
    </row>
    <row r="63" ht="25.05" customHeight="1" spans="1:3">
      <c r="A63" s="86">
        <v>31013</v>
      </c>
      <c r="B63" s="89" t="s">
        <v>1332</v>
      </c>
      <c r="C63" s="90"/>
    </row>
    <row r="64" ht="25.05" customHeight="1" spans="1:3">
      <c r="A64" s="86">
        <v>31099</v>
      </c>
      <c r="B64" s="89" t="s">
        <v>1328</v>
      </c>
      <c r="C64" s="90"/>
    </row>
    <row r="65" ht="25.05" customHeight="1"/>
    <row r="66" ht="25.05" customHeight="1"/>
    <row r="67" ht="25.05" customHeight="1"/>
    <row r="68" ht="25.05" customHeight="1"/>
  </sheetData>
  <mergeCells count="1">
    <mergeCell ref="A1:C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workbookViewId="0">
      <selection activeCell="A1" sqref="A1:E1"/>
    </sheetView>
  </sheetViews>
  <sheetFormatPr defaultColWidth="9" defaultRowHeight="13.5" outlineLevelCol="4"/>
  <cols>
    <col min="1" max="1" width="36.5583333333333" customWidth="1"/>
    <col min="2" max="2" width="13.775" customWidth="1"/>
    <col min="3" max="3" width="14.8833333333333" customWidth="1"/>
    <col min="4" max="4" width="14.5583333333333" customWidth="1"/>
    <col min="5" max="5" width="13.2166666666667" customWidth="1"/>
  </cols>
  <sheetData>
    <row r="1" ht="40.05" customHeight="1" spans="1:5">
      <c r="A1" s="20" t="s">
        <v>1333</v>
      </c>
      <c r="B1" s="20"/>
      <c r="C1" s="20"/>
      <c r="D1" s="20"/>
      <c r="E1" s="20"/>
    </row>
    <row r="2" ht="25.05" customHeight="1" spans="5:5">
      <c r="E2" s="4" t="s">
        <v>1</v>
      </c>
    </row>
    <row r="3" ht="34.95" customHeight="1" spans="1:5">
      <c r="A3" s="73" t="s">
        <v>1334</v>
      </c>
      <c r="B3" s="74" t="s">
        <v>3</v>
      </c>
      <c r="C3" s="74" t="s">
        <v>5</v>
      </c>
      <c r="D3" s="75" t="s">
        <v>1335</v>
      </c>
      <c r="E3" s="63" t="s">
        <v>7</v>
      </c>
    </row>
    <row r="4" ht="25.05" customHeight="1" spans="1:5">
      <c r="A4" s="76" t="s">
        <v>1336</v>
      </c>
      <c r="B4" s="77">
        <f>SUM(B5:B26)</f>
        <v>7623</v>
      </c>
      <c r="C4" s="77">
        <f>SUM(C5:C26)</f>
        <v>14378</v>
      </c>
      <c r="D4" s="78">
        <f>C4/B4*100</f>
        <v>188.613406795225</v>
      </c>
      <c r="E4" s="79">
        <v>-23.4</v>
      </c>
    </row>
    <row r="5" ht="26" customHeight="1" spans="1:5">
      <c r="A5" s="80" t="s">
        <v>1337</v>
      </c>
      <c r="B5" s="81">
        <v>0</v>
      </c>
      <c r="C5" s="82"/>
      <c r="D5" s="78"/>
      <c r="E5" s="82"/>
    </row>
    <row r="6" ht="26" customHeight="1" spans="1:5">
      <c r="A6" s="80" t="s">
        <v>1338</v>
      </c>
      <c r="B6" s="81">
        <v>0</v>
      </c>
      <c r="C6" s="82"/>
      <c r="D6" s="78"/>
      <c r="E6" s="82"/>
    </row>
    <row r="7" ht="26" customHeight="1" spans="1:5">
      <c r="A7" s="80" t="s">
        <v>1339</v>
      </c>
      <c r="B7" s="81">
        <v>0</v>
      </c>
      <c r="C7" s="82"/>
      <c r="D7" s="78"/>
      <c r="E7" s="82"/>
    </row>
    <row r="8" ht="26" customHeight="1" spans="1:5">
      <c r="A8" s="80" t="s">
        <v>1340</v>
      </c>
      <c r="B8" s="81">
        <v>20</v>
      </c>
      <c r="C8" s="82">
        <v>9</v>
      </c>
      <c r="D8" s="78">
        <f>C8/B8*100</f>
        <v>45</v>
      </c>
      <c r="E8" s="82">
        <v>-78</v>
      </c>
    </row>
    <row r="9" ht="26" customHeight="1" spans="1:5">
      <c r="A9" s="80" t="s">
        <v>1341</v>
      </c>
      <c r="B9" s="81">
        <v>0</v>
      </c>
      <c r="C9" s="82"/>
      <c r="D9" s="78"/>
      <c r="E9" s="82">
        <v>-100</v>
      </c>
    </row>
    <row r="10" ht="26" customHeight="1" spans="1:5">
      <c r="A10" s="80" t="s">
        <v>1342</v>
      </c>
      <c r="B10" s="81">
        <v>0</v>
      </c>
      <c r="C10" s="82"/>
      <c r="D10" s="78"/>
      <c r="E10" s="82"/>
    </row>
    <row r="11" ht="26" customHeight="1" spans="1:5">
      <c r="A11" s="80" t="s">
        <v>1343</v>
      </c>
      <c r="B11" s="81">
        <v>0</v>
      </c>
      <c r="C11" s="82"/>
      <c r="D11" s="78"/>
      <c r="E11" s="82">
        <v>-100</v>
      </c>
    </row>
    <row r="12" ht="26" customHeight="1" spans="1:5">
      <c r="A12" s="80" t="s">
        <v>1344</v>
      </c>
      <c r="B12" s="81">
        <v>0</v>
      </c>
      <c r="C12" s="82"/>
      <c r="D12" s="78"/>
      <c r="E12" s="82"/>
    </row>
    <row r="13" ht="26" customHeight="1" spans="1:5">
      <c r="A13" s="80" t="s">
        <v>1345</v>
      </c>
      <c r="B13" s="81">
        <v>0</v>
      </c>
      <c r="C13" s="82"/>
      <c r="D13" s="78"/>
      <c r="E13" s="82"/>
    </row>
    <row r="14" ht="26" customHeight="1" spans="1:5">
      <c r="A14" s="80" t="s">
        <v>1346</v>
      </c>
      <c r="B14" s="81">
        <v>805</v>
      </c>
      <c r="C14" s="82">
        <v>749</v>
      </c>
      <c r="D14" s="78">
        <f t="shared" ref="D14:D17" si="0">C14/B14*100</f>
        <v>93.0434782608696</v>
      </c>
      <c r="E14" s="82">
        <v>-9.4</v>
      </c>
    </row>
    <row r="15" ht="26" customHeight="1" spans="1:5">
      <c r="A15" s="80" t="s">
        <v>1347</v>
      </c>
      <c r="B15" s="81">
        <v>1000</v>
      </c>
      <c r="C15" s="82">
        <v>2050</v>
      </c>
      <c r="D15" s="78">
        <f t="shared" si="0"/>
        <v>205</v>
      </c>
      <c r="E15" s="82">
        <v>17.9</v>
      </c>
    </row>
    <row r="16" ht="26" customHeight="1" spans="1:5">
      <c r="A16" s="80" t="s">
        <v>1348</v>
      </c>
      <c r="B16" s="81">
        <v>52</v>
      </c>
      <c r="C16" s="82">
        <v>138</v>
      </c>
      <c r="D16" s="78">
        <f t="shared" si="0"/>
        <v>265.384615384615</v>
      </c>
      <c r="E16" s="82">
        <v>-12.7</v>
      </c>
    </row>
    <row r="17" ht="26" customHeight="1" spans="1:5">
      <c r="A17" s="80" t="s">
        <v>1349</v>
      </c>
      <c r="B17" s="81">
        <v>4036</v>
      </c>
      <c r="C17" s="82">
        <v>6887</v>
      </c>
      <c r="D17" s="78">
        <f t="shared" si="0"/>
        <v>170.639246778989</v>
      </c>
      <c r="E17" s="82">
        <v>7.6</v>
      </c>
    </row>
    <row r="18" ht="26" customHeight="1" spans="1:5">
      <c r="A18" s="80" t="s">
        <v>1350</v>
      </c>
      <c r="B18" s="81">
        <v>0</v>
      </c>
      <c r="C18" s="82"/>
      <c r="D18" s="78"/>
      <c r="E18" s="82"/>
    </row>
    <row r="19" ht="26" customHeight="1" spans="1:5">
      <c r="A19" s="80" t="s">
        <v>1351</v>
      </c>
      <c r="B19" s="81">
        <v>1060</v>
      </c>
      <c r="C19" s="82">
        <v>1071</v>
      </c>
      <c r="D19" s="78">
        <f>C19/B19*100</f>
        <v>101.037735849057</v>
      </c>
      <c r="E19" s="82">
        <v>-7.4</v>
      </c>
    </row>
    <row r="20" ht="26" customHeight="1" spans="1:5">
      <c r="A20" s="80" t="s">
        <v>1352</v>
      </c>
      <c r="B20" s="81">
        <v>200</v>
      </c>
      <c r="C20" s="82">
        <v>1697</v>
      </c>
      <c r="D20" s="78">
        <f>C20/B20*100</f>
        <v>848.5</v>
      </c>
      <c r="E20" s="82">
        <v>1138.7</v>
      </c>
    </row>
    <row r="21" ht="26" customHeight="1" spans="1:5">
      <c r="A21" s="80" t="s">
        <v>1353</v>
      </c>
      <c r="B21" s="81">
        <v>0</v>
      </c>
      <c r="C21" s="82"/>
      <c r="D21" s="78"/>
      <c r="E21" s="82"/>
    </row>
    <row r="22" ht="26" customHeight="1" spans="1:5">
      <c r="A22" s="80" t="s">
        <v>1354</v>
      </c>
      <c r="B22" s="81">
        <v>0</v>
      </c>
      <c r="C22" s="82"/>
      <c r="D22" s="78"/>
      <c r="E22" s="82"/>
    </row>
    <row r="23" ht="26" customHeight="1" spans="1:5">
      <c r="A23" s="80" t="s">
        <v>1355</v>
      </c>
      <c r="B23" s="81">
        <v>0</v>
      </c>
      <c r="C23" s="82"/>
      <c r="D23" s="78"/>
      <c r="E23" s="82"/>
    </row>
    <row r="24" ht="26" customHeight="1" spans="1:5">
      <c r="A24" s="80" t="s">
        <v>1356</v>
      </c>
      <c r="B24" s="81">
        <v>0</v>
      </c>
      <c r="C24" s="82"/>
      <c r="D24" s="78"/>
      <c r="E24" s="82"/>
    </row>
    <row r="25" ht="26" customHeight="1" spans="1:5">
      <c r="A25" s="80" t="s">
        <v>1357</v>
      </c>
      <c r="B25" s="81">
        <v>0</v>
      </c>
      <c r="C25" s="82"/>
      <c r="D25" s="78"/>
      <c r="E25" s="82">
        <v>-100</v>
      </c>
    </row>
    <row r="26" ht="26" customHeight="1" spans="1:5">
      <c r="A26" s="80" t="s">
        <v>1358</v>
      </c>
      <c r="B26" s="81">
        <v>450</v>
      </c>
      <c r="C26" s="82">
        <v>1777</v>
      </c>
      <c r="D26" s="78">
        <f>C26/B26*100</f>
        <v>394.888888888889</v>
      </c>
      <c r="E26" s="82"/>
    </row>
  </sheetData>
  <mergeCells count="1">
    <mergeCell ref="A1:E1"/>
  </mergeCells>
  <pageMargins left="0.579166666666667" right="0.47916666666666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5"/>
  <sheetViews>
    <sheetView workbookViewId="0">
      <selection activeCell="A1" sqref="A1:F1"/>
    </sheetView>
  </sheetViews>
  <sheetFormatPr defaultColWidth="9" defaultRowHeight="13.5" outlineLevelCol="6"/>
  <cols>
    <col min="1" max="1" width="56.2166666666667" customWidth="1"/>
    <col min="2" max="2" width="8.75" customWidth="1"/>
    <col min="3" max="3" width="10.775" customWidth="1"/>
    <col min="4" max="4" width="9.44166666666667" customWidth="1"/>
    <col min="5" max="5" width="8.66666666666667" customWidth="1"/>
    <col min="6" max="6" width="9.88333333333333" customWidth="1"/>
    <col min="7" max="7" width="9" hidden="1" customWidth="1"/>
  </cols>
  <sheetData>
    <row r="1" ht="70.2" customHeight="1" spans="1:6">
      <c r="A1" s="42" t="s">
        <v>1359</v>
      </c>
      <c r="B1" s="42"/>
      <c r="C1" s="20"/>
      <c r="D1" s="20"/>
      <c r="E1" s="20"/>
      <c r="F1" s="20"/>
    </row>
    <row r="2" ht="25.05" customHeight="1" spans="5:6">
      <c r="E2" s="58" t="s">
        <v>1</v>
      </c>
      <c r="F2" s="58"/>
    </row>
    <row r="3" ht="36.6" customHeight="1" spans="1:6">
      <c r="A3" s="59" t="s">
        <v>1360</v>
      </c>
      <c r="B3" s="60" t="s">
        <v>3</v>
      </c>
      <c r="C3" s="61" t="s">
        <v>4</v>
      </c>
      <c r="D3" s="30" t="s">
        <v>5</v>
      </c>
      <c r="E3" s="62" t="s">
        <v>1361</v>
      </c>
      <c r="F3" s="63" t="s">
        <v>7</v>
      </c>
    </row>
    <row r="4" ht="25.05" customHeight="1" spans="1:7">
      <c r="A4" s="60" t="s">
        <v>1336</v>
      </c>
      <c r="B4" s="60">
        <v>18082</v>
      </c>
      <c r="C4" s="64">
        <v>23282</v>
      </c>
      <c r="D4" s="64">
        <v>18295</v>
      </c>
      <c r="E4" s="65">
        <f>D4/C4*100</f>
        <v>78.58001889872</v>
      </c>
      <c r="F4" s="65">
        <v>-28.8934665163823</v>
      </c>
      <c r="G4">
        <v>1076143</v>
      </c>
    </row>
    <row r="5" ht="25.05" customHeight="1" spans="1:7">
      <c r="A5" s="66" t="s">
        <v>465</v>
      </c>
      <c r="B5" s="66"/>
      <c r="C5" s="67"/>
      <c r="D5" s="64"/>
      <c r="E5" s="65"/>
      <c r="F5" s="65"/>
      <c r="G5">
        <v>1174</v>
      </c>
    </row>
    <row r="6" ht="25.05" customHeight="1" spans="1:6">
      <c r="A6" s="68" t="s">
        <v>1362</v>
      </c>
      <c r="B6" s="68"/>
      <c r="C6" s="69"/>
      <c r="D6" s="70"/>
      <c r="E6" s="65"/>
      <c r="F6" s="65"/>
    </row>
    <row r="7" ht="25.05" customHeight="1" spans="1:7">
      <c r="A7" s="66" t="s">
        <v>502</v>
      </c>
      <c r="B7" s="60">
        <v>92</v>
      </c>
      <c r="C7" s="67">
        <v>94</v>
      </c>
      <c r="D7" s="64">
        <v>94</v>
      </c>
      <c r="E7" s="65">
        <f t="shared" ref="E5:E35" si="0">D7/C7*100</f>
        <v>100</v>
      </c>
      <c r="F7" s="65">
        <v>108.888888888889</v>
      </c>
      <c r="G7">
        <v>38955</v>
      </c>
    </row>
    <row r="8" ht="25.05" customHeight="1" spans="1:6">
      <c r="A8" s="68" t="s">
        <v>1363</v>
      </c>
      <c r="B8" s="71">
        <v>92</v>
      </c>
      <c r="C8" s="69">
        <v>94</v>
      </c>
      <c r="D8" s="70">
        <v>94</v>
      </c>
      <c r="E8" s="65">
        <f t="shared" si="0"/>
        <v>100</v>
      </c>
      <c r="F8" s="65">
        <v>108.888888888889</v>
      </c>
    </row>
    <row r="9" ht="25.05" customHeight="1" spans="1:7">
      <c r="A9" s="66" t="s">
        <v>732</v>
      </c>
      <c r="B9" s="60">
        <v>14381</v>
      </c>
      <c r="C9" s="67">
        <v>15548</v>
      </c>
      <c r="D9" s="64">
        <v>12447</v>
      </c>
      <c r="E9" s="65">
        <f t="shared" si="0"/>
        <v>80.0553125803962</v>
      </c>
      <c r="F9" s="65">
        <v>-16.2100302928307</v>
      </c>
      <c r="G9">
        <v>499771</v>
      </c>
    </row>
    <row r="10" ht="25.05" customHeight="1" spans="1:6">
      <c r="A10" s="68" t="s">
        <v>1364</v>
      </c>
      <c r="B10" s="71">
        <v>6206</v>
      </c>
      <c r="C10" s="67">
        <v>9462</v>
      </c>
      <c r="D10" s="70">
        <v>7395</v>
      </c>
      <c r="E10" s="65">
        <f t="shared" si="0"/>
        <v>78.1547241597971</v>
      </c>
      <c r="F10" s="65">
        <v>-48.0688202247191</v>
      </c>
    </row>
    <row r="11" ht="25.05" customHeight="1" spans="1:6">
      <c r="A11" s="68" t="s">
        <v>1365</v>
      </c>
      <c r="B11" s="71">
        <v>1737</v>
      </c>
      <c r="C11" s="67">
        <v>327</v>
      </c>
      <c r="D11" s="70">
        <v>102</v>
      </c>
      <c r="E11" s="65">
        <f t="shared" si="0"/>
        <v>31.1926605504587</v>
      </c>
      <c r="F11" s="65">
        <v>-10.5263157894737</v>
      </c>
    </row>
    <row r="12" ht="25.05" customHeight="1" spans="1:6">
      <c r="A12" s="68" t="s">
        <v>1366</v>
      </c>
      <c r="B12" s="71">
        <v>3265</v>
      </c>
      <c r="C12" s="69">
        <v>526</v>
      </c>
      <c r="D12" s="70"/>
      <c r="E12" s="65"/>
      <c r="F12" s="65"/>
    </row>
    <row r="13" ht="25.05" customHeight="1" spans="1:6">
      <c r="A13" s="68" t="s">
        <v>1367</v>
      </c>
      <c r="B13" s="71">
        <v>266</v>
      </c>
      <c r="C13" s="69">
        <v>2438</v>
      </c>
      <c r="D13" s="70">
        <v>2397</v>
      </c>
      <c r="E13" s="65">
        <f t="shared" si="0"/>
        <v>98.318293683347</v>
      </c>
      <c r="F13" s="65"/>
    </row>
    <row r="14" ht="25.05" customHeight="1" spans="1:6">
      <c r="A14" s="68" t="s">
        <v>1368</v>
      </c>
      <c r="B14" s="71">
        <v>2474</v>
      </c>
      <c r="C14" s="69">
        <v>2524</v>
      </c>
      <c r="D14" s="70">
        <v>2474</v>
      </c>
      <c r="E14" s="65">
        <f t="shared" si="0"/>
        <v>98.0190174326466</v>
      </c>
      <c r="F14" s="65">
        <v>457.207207207207</v>
      </c>
    </row>
    <row r="15" ht="25.05" customHeight="1" spans="1:6">
      <c r="A15" s="72" t="s">
        <v>1369</v>
      </c>
      <c r="B15" s="71">
        <v>433</v>
      </c>
      <c r="C15" s="69">
        <v>271</v>
      </c>
      <c r="D15" s="70">
        <v>79</v>
      </c>
      <c r="E15" s="65">
        <f t="shared" si="0"/>
        <v>29.1512915129151</v>
      </c>
      <c r="F15" s="65">
        <v>38.5964912280702</v>
      </c>
    </row>
    <row r="16" ht="25.05" customHeight="1" spans="1:6">
      <c r="A16" s="72" t="s">
        <v>1370</v>
      </c>
      <c r="B16" s="71"/>
      <c r="C16" s="69"/>
      <c r="D16" s="70"/>
      <c r="E16" s="65"/>
      <c r="F16" s="65"/>
    </row>
    <row r="17" ht="25.05" customHeight="1" spans="1:7">
      <c r="A17" s="66" t="s">
        <v>753</v>
      </c>
      <c r="B17" s="60">
        <v>12</v>
      </c>
      <c r="C17" s="67"/>
      <c r="D17" s="64"/>
      <c r="E17" s="65"/>
      <c r="F17" s="65"/>
      <c r="G17">
        <v>10846</v>
      </c>
    </row>
    <row r="18" ht="25.05" customHeight="1" spans="1:6">
      <c r="A18" s="68" t="s">
        <v>1371</v>
      </c>
      <c r="B18" s="71">
        <v>12</v>
      </c>
      <c r="C18" s="69"/>
      <c r="D18" s="70"/>
      <c r="E18" s="65"/>
      <c r="F18" s="65"/>
    </row>
    <row r="19" ht="25.05" customHeight="1" spans="1:6">
      <c r="A19" s="68" t="s">
        <v>1372</v>
      </c>
      <c r="B19" s="60"/>
      <c r="C19" s="69"/>
      <c r="D19" s="70"/>
      <c r="E19" s="65"/>
      <c r="F19" s="65"/>
    </row>
    <row r="20" ht="25.05" customHeight="1" spans="1:6">
      <c r="A20" s="68" t="s">
        <v>1373</v>
      </c>
      <c r="B20" s="60"/>
      <c r="C20" s="69"/>
      <c r="D20" s="70"/>
      <c r="E20" s="65"/>
      <c r="F20" s="65"/>
    </row>
    <row r="21" ht="25.05" customHeight="1" spans="1:7">
      <c r="A21" s="66" t="s">
        <v>867</v>
      </c>
      <c r="B21" s="60"/>
      <c r="C21" s="67"/>
      <c r="D21" s="64"/>
      <c r="E21" s="65"/>
      <c r="F21" s="65"/>
      <c r="G21">
        <v>414797</v>
      </c>
    </row>
    <row r="22" ht="25.05" customHeight="1" spans="1:6">
      <c r="A22" s="68" t="s">
        <v>1374</v>
      </c>
      <c r="B22" s="60"/>
      <c r="C22" s="69"/>
      <c r="D22" s="70"/>
      <c r="E22" s="65"/>
      <c r="F22" s="65"/>
    </row>
    <row r="23" ht="25.05" customHeight="1" spans="1:6">
      <c r="A23" s="68" t="s">
        <v>1375</v>
      </c>
      <c r="B23" s="60"/>
      <c r="C23" s="69"/>
      <c r="D23" s="70"/>
      <c r="E23" s="65"/>
      <c r="F23" s="65"/>
    </row>
    <row r="24" ht="25.05" customHeight="1" spans="1:6">
      <c r="A24" s="68" t="s">
        <v>1376</v>
      </c>
      <c r="B24" s="60"/>
      <c r="C24" s="69"/>
      <c r="D24" s="70"/>
      <c r="E24" s="65"/>
      <c r="F24" s="65"/>
    </row>
    <row r="25" ht="25.05" customHeight="1" spans="1:7">
      <c r="A25" s="66" t="s">
        <v>925</v>
      </c>
      <c r="B25" s="60">
        <v>113</v>
      </c>
      <c r="C25" s="67">
        <v>102</v>
      </c>
      <c r="D25" s="64">
        <v>10</v>
      </c>
      <c r="E25" s="65">
        <f t="shared" si="0"/>
        <v>9.80392156862745</v>
      </c>
      <c r="F25" s="65">
        <v>-86.4864864864865</v>
      </c>
      <c r="G25">
        <v>7027</v>
      </c>
    </row>
    <row r="26" ht="25.05" customHeight="1" spans="1:6">
      <c r="A26" s="68" t="s">
        <v>1377</v>
      </c>
      <c r="B26" s="71">
        <v>53</v>
      </c>
      <c r="C26" s="69">
        <v>42</v>
      </c>
      <c r="D26" s="70">
        <v>7</v>
      </c>
      <c r="E26" s="65">
        <f t="shared" si="0"/>
        <v>16.6666666666667</v>
      </c>
      <c r="F26" s="65">
        <v>-82.9268292682927</v>
      </c>
    </row>
    <row r="27" ht="25.05" customHeight="1" spans="1:6">
      <c r="A27" s="68" t="s">
        <v>1378</v>
      </c>
      <c r="B27" s="71">
        <v>60</v>
      </c>
      <c r="C27" s="69">
        <v>60</v>
      </c>
      <c r="D27" s="70">
        <v>3</v>
      </c>
      <c r="E27" s="65">
        <f t="shared" si="0"/>
        <v>5</v>
      </c>
      <c r="F27" s="65">
        <v>-90.9090909090909</v>
      </c>
    </row>
    <row r="28" ht="25.05" customHeight="1" spans="1:7">
      <c r="A28" s="66" t="s">
        <v>979</v>
      </c>
      <c r="B28" s="60"/>
      <c r="C28" s="67"/>
      <c r="D28" s="64"/>
      <c r="E28" s="65"/>
      <c r="F28" s="65">
        <v>-100</v>
      </c>
      <c r="G28">
        <v>714</v>
      </c>
    </row>
    <row r="29" ht="25.05" customHeight="1" spans="1:6">
      <c r="A29" s="68" t="s">
        <v>1379</v>
      </c>
      <c r="B29" s="60"/>
      <c r="C29" s="69"/>
      <c r="D29" s="70"/>
      <c r="E29" s="65"/>
      <c r="F29" s="65">
        <v>-100</v>
      </c>
    </row>
    <row r="30" ht="25.05" customHeight="1" spans="1:7">
      <c r="A30" s="66" t="s">
        <v>1380</v>
      </c>
      <c r="B30" s="60">
        <v>3484</v>
      </c>
      <c r="C30" s="67">
        <v>6071</v>
      </c>
      <c r="D30" s="64">
        <v>4277</v>
      </c>
      <c r="E30" s="65">
        <f t="shared" si="0"/>
        <v>70.4496788008565</v>
      </c>
      <c r="F30" s="65">
        <v>36.5581098339719</v>
      </c>
      <c r="G30">
        <v>102859</v>
      </c>
    </row>
    <row r="31" ht="25.05" customHeight="1" spans="1:6">
      <c r="A31" s="68" t="s">
        <v>1381</v>
      </c>
      <c r="B31" s="71">
        <v>623</v>
      </c>
      <c r="C31" s="69">
        <v>1030</v>
      </c>
      <c r="D31" s="70">
        <v>497</v>
      </c>
      <c r="E31" s="65">
        <f t="shared" si="0"/>
        <v>48.252427184466</v>
      </c>
      <c r="F31" s="65"/>
    </row>
    <row r="32" ht="25.05" customHeight="1" spans="1:6">
      <c r="A32" s="68" t="s">
        <v>1382</v>
      </c>
      <c r="B32" s="71">
        <v>2802</v>
      </c>
      <c r="C32" s="69">
        <v>5041</v>
      </c>
      <c r="D32" s="70">
        <v>3780</v>
      </c>
      <c r="E32" s="65">
        <f t="shared" si="0"/>
        <v>74.9851219996033</v>
      </c>
      <c r="F32" s="65">
        <v>20.6896551724138</v>
      </c>
    </row>
    <row r="33" ht="25.05" customHeight="1" spans="1:6">
      <c r="A33" s="68" t="s">
        <v>1383</v>
      </c>
      <c r="B33" s="71">
        <v>59</v>
      </c>
      <c r="C33" s="69"/>
      <c r="D33" s="70"/>
      <c r="E33" s="65"/>
      <c r="F33" s="65"/>
    </row>
    <row r="34" ht="21" customHeight="1" spans="1:6">
      <c r="A34" s="66" t="s">
        <v>1384</v>
      </c>
      <c r="B34" s="60"/>
      <c r="C34" s="69">
        <v>1442</v>
      </c>
      <c r="D34" s="69">
        <v>1442</v>
      </c>
      <c r="E34" s="65">
        <f t="shared" si="0"/>
        <v>100</v>
      </c>
      <c r="F34" s="65"/>
    </row>
    <row r="35" ht="23" customHeight="1" spans="1:6">
      <c r="A35" s="66" t="s">
        <v>1385</v>
      </c>
      <c r="B35" s="60"/>
      <c r="C35" s="69">
        <v>25</v>
      </c>
      <c r="D35" s="69">
        <v>25</v>
      </c>
      <c r="E35" s="65">
        <f t="shared" si="0"/>
        <v>100</v>
      </c>
      <c r="F35" s="65"/>
    </row>
  </sheetData>
  <mergeCells count="2">
    <mergeCell ref="A1:F1"/>
    <mergeCell ref="E2:F2"/>
  </mergeCells>
  <pageMargins left="0.511805555555556" right="0.393055555555556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C21" sqref="C21"/>
    </sheetView>
  </sheetViews>
  <sheetFormatPr defaultColWidth="9" defaultRowHeight="13.5" outlineLevelCol="4"/>
  <cols>
    <col min="1" max="1" width="26.4416666666667" style="43" customWidth="1"/>
    <col min="2" max="2" width="15.25" customWidth="1"/>
    <col min="3" max="3" width="25.1083333333333" style="43" customWidth="1"/>
    <col min="4" max="4" width="15.25" customWidth="1"/>
    <col min="5" max="5" width="9.21666666666667" hidden="1" customWidth="1"/>
  </cols>
  <sheetData>
    <row r="1" ht="40.05" customHeight="1" spans="1:5">
      <c r="A1" s="44" t="s">
        <v>1386</v>
      </c>
      <c r="B1" s="44"/>
      <c r="C1" s="44"/>
      <c r="D1" s="44"/>
      <c r="E1" s="44"/>
    </row>
    <row r="2" ht="25.05" customHeight="1" spans="4:5">
      <c r="D2" s="45" t="s">
        <v>1</v>
      </c>
      <c r="E2" s="45"/>
    </row>
    <row r="3" ht="22.05" customHeight="1" spans="1:5">
      <c r="A3" s="46" t="s">
        <v>1360</v>
      </c>
      <c r="B3" s="47" t="s">
        <v>5</v>
      </c>
      <c r="C3" s="48" t="s">
        <v>1360</v>
      </c>
      <c r="D3" s="47" t="s">
        <v>5</v>
      </c>
      <c r="E3" s="49"/>
    </row>
    <row r="4" ht="22.05" customHeight="1" spans="1:5">
      <c r="A4" s="50"/>
      <c r="B4" s="51"/>
      <c r="C4" s="52"/>
      <c r="D4" s="51"/>
      <c r="E4" s="53"/>
    </row>
    <row r="5" ht="25.05" customHeight="1" spans="1:5">
      <c r="A5" s="54" t="s">
        <v>1387</v>
      </c>
      <c r="B5" s="55">
        <v>14378</v>
      </c>
      <c r="C5" s="54" t="s">
        <v>1388</v>
      </c>
      <c r="D5" s="55">
        <v>18295</v>
      </c>
      <c r="E5" s="55">
        <v>15</v>
      </c>
    </row>
    <row r="6" ht="25.05" customHeight="1" spans="1:5">
      <c r="A6" s="54" t="s">
        <v>1389</v>
      </c>
      <c r="B6" s="55">
        <v>6649</v>
      </c>
      <c r="C6" s="54" t="s">
        <v>1390</v>
      </c>
      <c r="D6" s="55"/>
      <c r="E6" s="55"/>
    </row>
    <row r="7" ht="25.05" customHeight="1" spans="1:5">
      <c r="A7" s="54" t="s">
        <v>1391</v>
      </c>
      <c r="B7" s="55"/>
      <c r="C7" s="54" t="s">
        <v>1392</v>
      </c>
      <c r="D7" s="55">
        <v>330</v>
      </c>
      <c r="E7" s="55"/>
    </row>
    <row r="8" ht="25.05" customHeight="1" spans="1:5">
      <c r="A8" s="54" t="s">
        <v>1393</v>
      </c>
      <c r="B8" s="55"/>
      <c r="C8" s="54" t="s">
        <v>1394</v>
      </c>
      <c r="D8" s="55">
        <v>8536</v>
      </c>
      <c r="E8" s="55"/>
    </row>
    <row r="9" ht="25.05" customHeight="1" spans="1:5">
      <c r="A9" s="54" t="s">
        <v>1249</v>
      </c>
      <c r="B9" s="55"/>
      <c r="C9" s="54" t="s">
        <v>1250</v>
      </c>
      <c r="D9" s="55">
        <v>48100</v>
      </c>
      <c r="E9" s="55">
        <v>0</v>
      </c>
    </row>
    <row r="10" ht="25.05" customHeight="1" spans="1:5">
      <c r="A10" s="54" t="s">
        <v>1395</v>
      </c>
      <c r="B10" s="55"/>
      <c r="C10" s="54" t="s">
        <v>1396</v>
      </c>
      <c r="D10" s="55">
        <v>48100</v>
      </c>
      <c r="E10" s="55"/>
    </row>
    <row r="11" ht="25.05" customHeight="1" spans="1:5">
      <c r="A11" s="54" t="s">
        <v>1251</v>
      </c>
      <c r="B11" s="55">
        <v>23000</v>
      </c>
      <c r="C11" s="54" t="s">
        <v>1252</v>
      </c>
      <c r="D11" s="55"/>
      <c r="E11" s="55"/>
    </row>
    <row r="12" ht="25.05" customHeight="1" spans="1:5">
      <c r="A12" s="54" t="s">
        <v>1397</v>
      </c>
      <c r="B12" s="55">
        <v>25100</v>
      </c>
      <c r="C12" s="54" t="s">
        <v>1398</v>
      </c>
      <c r="D12" s="55"/>
      <c r="E12" s="55"/>
    </row>
    <row r="13" ht="25.05" customHeight="1" spans="1:5">
      <c r="A13" s="54" t="s">
        <v>1399</v>
      </c>
      <c r="B13" s="55">
        <v>11121</v>
      </c>
      <c r="C13" s="54" t="s">
        <v>1400</v>
      </c>
      <c r="D13" s="55">
        <v>4987</v>
      </c>
      <c r="E13" s="55">
        <v>101</v>
      </c>
    </row>
    <row r="14" ht="25.05" customHeight="1" spans="1:5">
      <c r="A14" s="56" t="s">
        <v>1401</v>
      </c>
      <c r="B14" s="57">
        <f>SUM(B5:B13)</f>
        <v>80248</v>
      </c>
      <c r="C14" s="56" t="s">
        <v>1402</v>
      </c>
      <c r="D14" s="57">
        <f>SUM(D5:D13)-D10</f>
        <v>80248</v>
      </c>
      <c r="E14" s="57">
        <v>116</v>
      </c>
    </row>
  </sheetData>
  <mergeCells count="6">
    <mergeCell ref="A1:E1"/>
    <mergeCell ref="D2:E2"/>
    <mergeCell ref="A3:A4"/>
    <mergeCell ref="B3:B4"/>
    <mergeCell ref="C3:C4"/>
    <mergeCell ref="D3:E4"/>
  </mergeCells>
  <pageMargins left="0.56875" right="0.45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"/>
  <sheetViews>
    <sheetView workbookViewId="0">
      <selection activeCell="A1" sqref="A1:D1"/>
    </sheetView>
  </sheetViews>
  <sheetFormatPr defaultColWidth="9" defaultRowHeight="13.5" outlineLevelCol="3"/>
  <cols>
    <col min="1" max="1" width="37.1083333333333" customWidth="1"/>
    <col min="2" max="4" width="15.775" customWidth="1"/>
  </cols>
  <sheetData>
    <row r="1" ht="64.95" customHeight="1" spans="1:4">
      <c r="A1" s="42" t="s">
        <v>1403</v>
      </c>
      <c r="B1" s="20"/>
      <c r="C1" s="20"/>
      <c r="D1" s="20"/>
    </row>
    <row r="2" ht="25.05" customHeight="1" spans="4:4">
      <c r="D2" s="4" t="s">
        <v>1</v>
      </c>
    </row>
    <row r="3" ht="34.95" customHeight="1" spans="1:4">
      <c r="A3" s="28" t="s">
        <v>1404</v>
      </c>
      <c r="B3" s="29" t="s">
        <v>1405</v>
      </c>
      <c r="C3" s="30" t="s">
        <v>5</v>
      </c>
      <c r="D3" s="31" t="s">
        <v>1406</v>
      </c>
    </row>
    <row r="4" ht="25.05" customHeight="1" spans="1:4">
      <c r="A4" s="28" t="s">
        <v>1407</v>
      </c>
      <c r="B4" s="32"/>
      <c r="C4" s="32"/>
      <c r="D4" s="33"/>
    </row>
    <row r="5" ht="25.05" customHeight="1" spans="1:4">
      <c r="A5" s="34" t="s">
        <v>1408</v>
      </c>
      <c r="B5" s="35"/>
      <c r="C5" s="35"/>
      <c r="D5" s="36"/>
    </row>
    <row r="6" ht="25.05" customHeight="1" spans="1:4">
      <c r="A6" s="37" t="s">
        <v>1409</v>
      </c>
      <c r="B6" s="38"/>
      <c r="C6" s="38"/>
      <c r="D6" s="39"/>
    </row>
    <row r="7" ht="25.05" customHeight="1" spans="1:4">
      <c r="A7" s="37" t="s">
        <v>1410</v>
      </c>
      <c r="B7" s="38"/>
      <c r="C7" s="38"/>
      <c r="D7" s="39"/>
    </row>
    <row r="8" ht="25.05" customHeight="1" spans="1:4">
      <c r="A8" s="37" t="s">
        <v>1411</v>
      </c>
      <c r="B8" s="38"/>
      <c r="C8" s="38"/>
      <c r="D8" s="39"/>
    </row>
    <row r="9" ht="25.05" customHeight="1" spans="1:4">
      <c r="A9" s="37" t="s">
        <v>1412</v>
      </c>
      <c r="B9" s="38"/>
      <c r="C9" s="38"/>
      <c r="D9" s="39"/>
    </row>
    <row r="10" ht="25.05" customHeight="1" spans="1:4">
      <c r="A10" s="37" t="s">
        <v>1413</v>
      </c>
      <c r="B10" s="38"/>
      <c r="C10" s="38"/>
      <c r="D10" s="39"/>
    </row>
    <row r="11" ht="25.05" customHeight="1" spans="1:4">
      <c r="A11" s="37" t="s">
        <v>1414</v>
      </c>
      <c r="B11" s="38"/>
      <c r="C11" s="38"/>
      <c r="D11" s="39"/>
    </row>
    <row r="12" ht="25.05" customHeight="1" spans="1:4">
      <c r="A12" s="37" t="s">
        <v>1415</v>
      </c>
      <c r="B12" s="38"/>
      <c r="C12" s="38"/>
      <c r="D12" s="39"/>
    </row>
    <row r="13" ht="25.05" customHeight="1" spans="1:4">
      <c r="A13" s="37" t="s">
        <v>1416</v>
      </c>
      <c r="B13" s="38"/>
      <c r="C13" s="38"/>
      <c r="D13" s="39"/>
    </row>
    <row r="14" ht="25.05" customHeight="1" spans="1:4">
      <c r="A14" s="37" t="s">
        <v>1417</v>
      </c>
      <c r="B14" s="38"/>
      <c r="C14" s="38"/>
      <c r="D14" s="39"/>
    </row>
    <row r="15" ht="25.05" customHeight="1" spans="1:4">
      <c r="A15" s="37" t="s">
        <v>1418</v>
      </c>
      <c r="B15" s="38"/>
      <c r="C15" s="38"/>
      <c r="D15" s="39"/>
    </row>
    <row r="16" ht="25.05" customHeight="1" spans="1:4">
      <c r="A16" s="37" t="s">
        <v>1419</v>
      </c>
      <c r="B16" s="38"/>
      <c r="C16" s="38"/>
      <c r="D16" s="39"/>
    </row>
    <row r="17" ht="25.05" customHeight="1" spans="1:4">
      <c r="A17" s="37" t="s">
        <v>1420</v>
      </c>
      <c r="B17" s="38"/>
      <c r="C17" s="38"/>
      <c r="D17" s="39"/>
    </row>
    <row r="18" ht="25.05" customHeight="1" spans="1:4">
      <c r="A18" s="34" t="s">
        <v>1421</v>
      </c>
      <c r="B18" s="35"/>
      <c r="C18" s="35"/>
      <c r="D18" s="36"/>
    </row>
    <row r="19" ht="25.05" customHeight="1" spans="1:4">
      <c r="A19" s="37" t="s">
        <v>1422</v>
      </c>
      <c r="B19" s="38"/>
      <c r="C19" s="38"/>
      <c r="D19" s="39"/>
    </row>
    <row r="20" ht="25.05" customHeight="1" spans="1:4">
      <c r="A20" s="37" t="s">
        <v>1423</v>
      </c>
      <c r="B20" s="38"/>
      <c r="C20" s="38"/>
      <c r="D20" s="39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01收入决算</vt:lpstr>
      <vt:lpstr>02一般支出决算</vt:lpstr>
      <vt:lpstr>03一般功能分类</vt:lpstr>
      <vt:lpstr>04市本级收支总表</vt:lpstr>
      <vt:lpstr>05一般公共预算基本支出</vt:lpstr>
      <vt:lpstr>06市本级政府性基金收入</vt:lpstr>
      <vt:lpstr>07市本级政府性基金支出</vt:lpstr>
      <vt:lpstr>08省本级政府性基金收支总表</vt:lpstr>
      <vt:lpstr>09市本级国有资本经营收入</vt:lpstr>
      <vt:lpstr>10市本级国有资本经营支出</vt:lpstr>
      <vt:lpstr>11市本级国有资本经营收支</vt:lpstr>
      <vt:lpstr>12市本级一般债务</vt:lpstr>
      <vt:lpstr>13市本级专项债务</vt:lpstr>
      <vt:lpstr>14市本级“三公”经费支出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2017-10-18T08:51:38Z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